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drawings/drawing2.xml" ContentType="application/vnd.openxmlformats-officedocument.drawing+xml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30" windowWidth="20730" windowHeight="8745" tabRatio="900" activeTab="1"/>
  </bookViews>
  <sheets>
    <sheet name="w-fi FDM approximation" sheetId="11" r:id="rId1"/>
    <sheet name="M-W FDM approx" sheetId="19" r:id="rId2"/>
  </sheets>
  <calcPr calcId="144525"/>
</workbook>
</file>

<file path=xl/calcChain.xml><?xml version="1.0" encoding="utf-8"?>
<calcChain xmlns="http://schemas.openxmlformats.org/spreadsheetml/2006/main">
  <c r="E258" i="19" l="1"/>
  <c r="BS337" i="19"/>
  <c r="BO337" i="19"/>
  <c r="BR336" i="19"/>
  <c r="BN336" i="19"/>
  <c r="BQ335" i="19"/>
  <c r="BM335" i="19"/>
  <c r="BP334" i="19"/>
  <c r="BL334" i="19"/>
  <c r="BO333" i="19"/>
  <c r="BK333" i="19"/>
  <c r="BN332" i="19"/>
  <c r="BJ332" i="19"/>
  <c r="BM331" i="19"/>
  <c r="BI331" i="19"/>
  <c r="BL330" i="19"/>
  <c r="BH330" i="19"/>
  <c r="BK329" i="19"/>
  <c r="BG329" i="19"/>
  <c r="BJ328" i="19"/>
  <c r="BF328" i="19"/>
  <c r="BI327" i="19"/>
  <c r="BE327" i="19"/>
  <c r="BH326" i="19"/>
  <c r="BD326" i="19"/>
  <c r="BG325" i="19"/>
  <c r="BC325" i="19"/>
  <c r="BF324" i="19"/>
  <c r="BB324" i="19"/>
  <c r="BE323" i="19"/>
  <c r="BA323" i="19"/>
  <c r="BD322" i="19"/>
  <c r="AZ322" i="19"/>
  <c r="E248" i="19"/>
  <c r="H252" i="19" s="1"/>
  <c r="BQ336" i="19" s="1"/>
  <c r="E254" i="19"/>
  <c r="E250" i="19"/>
  <c r="E163" i="19"/>
  <c r="AU222" i="19"/>
  <c r="AS220" i="19"/>
  <c r="AQ218" i="19"/>
  <c r="AO216" i="19"/>
  <c r="AM214" i="19"/>
  <c r="AK212" i="19"/>
  <c r="E153" i="19"/>
  <c r="E159" i="19"/>
  <c r="E167" i="19" s="1"/>
  <c r="AL213" i="19" s="1"/>
  <c r="E155" i="19"/>
  <c r="H166" i="19" s="1"/>
  <c r="BC226" i="19" s="1"/>
  <c r="H157" i="19"/>
  <c r="BA225" i="19" s="1"/>
  <c r="G251" i="11"/>
  <c r="BC322" i="19" l="1"/>
  <c r="BG326" i="19"/>
  <c r="BK330" i="19"/>
  <c r="BO334" i="19"/>
  <c r="BE324" i="19"/>
  <c r="BI328" i="19"/>
  <c r="BM332" i="19"/>
  <c r="H261" i="19"/>
  <c r="E262" i="19"/>
  <c r="AN215" i="19"/>
  <c r="AN211" i="19"/>
  <c r="AP213" i="19"/>
  <c r="AR215" i="19"/>
  <c r="AT217" i="19"/>
  <c r="AV219" i="19"/>
  <c r="AX221" i="19"/>
  <c r="AZ223" i="19"/>
  <c r="BB225" i="19"/>
  <c r="AJ211" i="19"/>
  <c r="AP217" i="19"/>
  <c r="AR219" i="19"/>
  <c r="AT221" i="19"/>
  <c r="AV223" i="19"/>
  <c r="AX225" i="19"/>
  <c r="AW224" i="19"/>
  <c r="AY226" i="19"/>
  <c r="AO212" i="19"/>
  <c r="AQ214" i="19"/>
  <c r="AS216" i="19"/>
  <c r="AU218" i="19"/>
  <c r="AW220" i="19"/>
  <c r="AY222" i="19"/>
  <c r="BA224" i="19"/>
  <c r="F339" i="19"/>
  <c r="AY321" i="19"/>
  <c r="AY317" i="19"/>
  <c r="AQ313" i="19"/>
  <c r="AQ309" i="19"/>
  <c r="AI305" i="19"/>
  <c r="AI301" i="19"/>
  <c r="AA297" i="19"/>
  <c r="AA293" i="19"/>
  <c r="S289" i="19"/>
  <c r="S285" i="19"/>
  <c r="K281" i="19"/>
  <c r="K277" i="19"/>
  <c r="C273" i="19"/>
  <c r="H258" i="19"/>
  <c r="B339" i="19"/>
  <c r="BA319" i="19"/>
  <c r="AS315" i="19"/>
  <c r="AS311" i="19"/>
  <c r="AK307" i="19"/>
  <c r="AK303" i="19"/>
  <c r="AC299" i="19"/>
  <c r="AC295" i="19"/>
  <c r="U291" i="19"/>
  <c r="U287" i="19"/>
  <c r="M283" i="19"/>
  <c r="M279" i="19"/>
  <c r="E275" i="19"/>
  <c r="BC321" i="19"/>
  <c r="AU317" i="19"/>
  <c r="AU313" i="19"/>
  <c r="AM309" i="19"/>
  <c r="AM305" i="19"/>
  <c r="AE301" i="19"/>
  <c r="AE297" i="19"/>
  <c r="W293" i="19"/>
  <c r="W289" i="19"/>
  <c r="O285" i="19"/>
  <c r="O281" i="19"/>
  <c r="G277" i="19"/>
  <c r="G273" i="19"/>
  <c r="AW319" i="19"/>
  <c r="AW315" i="19"/>
  <c r="AO311" i="19"/>
  <c r="AO307" i="19"/>
  <c r="AG303" i="19"/>
  <c r="AG299" i="19"/>
  <c r="Y295" i="19"/>
  <c r="Y291" i="19"/>
  <c r="Q287" i="19"/>
  <c r="Q283" i="19"/>
  <c r="I279" i="19"/>
  <c r="I275" i="19"/>
  <c r="AW316" i="19"/>
  <c r="AO308" i="19"/>
  <c r="AG300" i="19"/>
  <c r="Y292" i="19"/>
  <c r="Q284" i="19"/>
  <c r="I276" i="19"/>
  <c r="AY318" i="19"/>
  <c r="AQ310" i="19"/>
  <c r="AI302" i="19"/>
  <c r="AA294" i="19"/>
  <c r="S286" i="19"/>
  <c r="K278" i="19"/>
  <c r="BA320" i="19"/>
  <c r="AS312" i="19"/>
  <c r="AK304" i="19"/>
  <c r="AC296" i="19"/>
  <c r="U288" i="19"/>
  <c r="M280" i="19"/>
  <c r="E272" i="19"/>
  <c r="AU314" i="19"/>
  <c r="AM306" i="19"/>
  <c r="AE298" i="19"/>
  <c r="W290" i="19"/>
  <c r="O282" i="19"/>
  <c r="G274" i="19"/>
  <c r="AX320" i="19"/>
  <c r="AZ318" i="19"/>
  <c r="AP312" i="19"/>
  <c r="AR310" i="19"/>
  <c r="AH304" i="19"/>
  <c r="AJ302" i="19"/>
  <c r="Z296" i="19"/>
  <c r="AB294" i="19"/>
  <c r="R288" i="19"/>
  <c r="T286" i="19"/>
  <c r="J280" i="19"/>
  <c r="L278" i="19"/>
  <c r="B272" i="19"/>
  <c r="BB320" i="19"/>
  <c r="AR314" i="19"/>
  <c r="AT312" i="19"/>
  <c r="AJ306" i="19"/>
  <c r="AL304" i="19"/>
  <c r="AB298" i="19"/>
  <c r="AD296" i="19"/>
  <c r="T290" i="19"/>
  <c r="V288" i="19"/>
  <c r="L282" i="19"/>
  <c r="N280" i="19"/>
  <c r="D274" i="19"/>
  <c r="F272" i="19"/>
  <c r="AT316" i="19"/>
  <c r="AV314" i="19"/>
  <c r="AL308" i="19"/>
  <c r="AN306" i="19"/>
  <c r="AD300" i="19"/>
  <c r="AF298" i="19"/>
  <c r="V292" i="19"/>
  <c r="X290" i="19"/>
  <c r="N284" i="19"/>
  <c r="P282" i="19"/>
  <c r="F276" i="19"/>
  <c r="H274" i="19"/>
  <c r="H255" i="19"/>
  <c r="AV318" i="19"/>
  <c r="AX316" i="19"/>
  <c r="AN310" i="19"/>
  <c r="AP308" i="19"/>
  <c r="AF302" i="19"/>
  <c r="AH300" i="19"/>
  <c r="X294" i="19"/>
  <c r="Z292" i="19"/>
  <c r="P286" i="19"/>
  <c r="R284" i="19"/>
  <c r="H278" i="19"/>
  <c r="J276" i="19"/>
  <c r="AM211" i="19"/>
  <c r="AQ215" i="19"/>
  <c r="AU219" i="19"/>
  <c r="AY223" i="19"/>
  <c r="AO213" i="19"/>
  <c r="AS217" i="19"/>
  <c r="AW221" i="19"/>
  <c r="F228" i="19"/>
  <c r="AI210" i="19"/>
  <c r="AI206" i="19"/>
  <c r="AA202" i="19"/>
  <c r="AA198" i="19"/>
  <c r="S194" i="19"/>
  <c r="S190" i="19"/>
  <c r="K186" i="19"/>
  <c r="K182" i="19"/>
  <c r="C178" i="19"/>
  <c r="H163" i="19"/>
  <c r="B228" i="19"/>
  <c r="AK208" i="19"/>
  <c r="AC204" i="19"/>
  <c r="AC200" i="19"/>
  <c r="U196" i="19"/>
  <c r="U192" i="19"/>
  <c r="M188" i="19"/>
  <c r="M184" i="19"/>
  <c r="E180" i="19"/>
  <c r="AM210" i="19"/>
  <c r="AE206" i="19"/>
  <c r="AE202" i="19"/>
  <c r="W198" i="19"/>
  <c r="W194" i="19"/>
  <c r="O190" i="19"/>
  <c r="O186" i="19"/>
  <c r="G182" i="19"/>
  <c r="G178" i="19"/>
  <c r="AG208" i="19"/>
  <c r="AG204" i="19"/>
  <c r="Y200" i="19"/>
  <c r="Y196" i="19"/>
  <c r="Q192" i="19"/>
  <c r="Q188" i="19"/>
  <c r="I184" i="19"/>
  <c r="I180" i="19"/>
  <c r="AG205" i="19"/>
  <c r="Y197" i="19"/>
  <c r="Q189" i="19"/>
  <c r="I181" i="19"/>
  <c r="AI207" i="19"/>
  <c r="AA199" i="19"/>
  <c r="S191" i="19"/>
  <c r="K183" i="19"/>
  <c r="AK209" i="19"/>
  <c r="AC201" i="19"/>
  <c r="U193" i="19"/>
  <c r="M185" i="19"/>
  <c r="E177" i="19"/>
  <c r="AE203" i="19"/>
  <c r="W195" i="19"/>
  <c r="O187" i="19"/>
  <c r="G179" i="19"/>
  <c r="AH209" i="19"/>
  <c r="AJ207" i="19"/>
  <c r="Z201" i="19"/>
  <c r="AB199" i="19"/>
  <c r="R193" i="19"/>
  <c r="T191" i="19"/>
  <c r="J185" i="19"/>
  <c r="L183" i="19"/>
  <c r="B177" i="19"/>
  <c r="AL209" i="19"/>
  <c r="AB203" i="19"/>
  <c r="AD201" i="19"/>
  <c r="T195" i="19"/>
  <c r="V193" i="19"/>
  <c r="L187" i="19"/>
  <c r="N185" i="19"/>
  <c r="D179" i="19"/>
  <c r="F177" i="19"/>
  <c r="AD205" i="19"/>
  <c r="AF203" i="19"/>
  <c r="V197" i="19"/>
  <c r="X195" i="19"/>
  <c r="N189" i="19"/>
  <c r="P187" i="19"/>
  <c r="F181" i="19"/>
  <c r="H179" i="19"/>
  <c r="H160" i="19"/>
  <c r="AF207" i="19"/>
  <c r="AH205" i="19"/>
  <c r="X199" i="19"/>
  <c r="Z197" i="19"/>
  <c r="P191" i="19"/>
  <c r="R189" i="19"/>
  <c r="H183" i="19"/>
  <c r="J181" i="19"/>
  <c r="E87" i="19"/>
  <c r="E30" i="19"/>
  <c r="BQ337" i="19" l="1"/>
  <c r="BM333" i="19"/>
  <c r="BI329" i="19"/>
  <c r="BE325" i="19"/>
  <c r="BO335" i="19"/>
  <c r="BK331" i="19"/>
  <c r="BG327" i="19"/>
  <c r="BC323" i="19"/>
  <c r="BJ330" i="19"/>
  <c r="BB322" i="19"/>
  <c r="BL332" i="19"/>
  <c r="BD324" i="19"/>
  <c r="BN334" i="19"/>
  <c r="BF326" i="19"/>
  <c r="BP336" i="19"/>
  <c r="BH328" i="19"/>
  <c r="AU315" i="19"/>
  <c r="AM307" i="19"/>
  <c r="AE299" i="19"/>
  <c r="W291" i="19"/>
  <c r="O283" i="19"/>
  <c r="G275" i="19"/>
  <c r="AW317" i="19"/>
  <c r="AO309" i="19"/>
  <c r="AG301" i="19"/>
  <c r="Y293" i="19"/>
  <c r="Q285" i="19"/>
  <c r="I277" i="19"/>
  <c r="AY319" i="19"/>
  <c r="AQ311" i="19"/>
  <c r="AI303" i="19"/>
  <c r="AA295" i="19"/>
  <c r="S287" i="19"/>
  <c r="K279" i="19"/>
  <c r="BA321" i="19"/>
  <c r="AS313" i="19"/>
  <c r="AK305" i="19"/>
  <c r="AC297" i="19"/>
  <c r="U289" i="19"/>
  <c r="M281" i="19"/>
  <c r="E273" i="19"/>
  <c r="AT314" i="19"/>
  <c r="AL306" i="19"/>
  <c r="AD298" i="19"/>
  <c r="V290" i="19"/>
  <c r="N282" i="19"/>
  <c r="F274" i="19"/>
  <c r="AV316" i="19"/>
  <c r="AN308" i="19"/>
  <c r="AF300" i="19"/>
  <c r="X292" i="19"/>
  <c r="P284" i="19"/>
  <c r="H276" i="19"/>
  <c r="AX318" i="19"/>
  <c r="AP310" i="19"/>
  <c r="AH302" i="19"/>
  <c r="Z294" i="19"/>
  <c r="R286" i="19"/>
  <c r="J278" i="19"/>
  <c r="AZ320" i="19"/>
  <c r="AR312" i="19"/>
  <c r="AJ304" i="19"/>
  <c r="AB296" i="19"/>
  <c r="T288" i="19"/>
  <c r="L280" i="19"/>
  <c r="D272" i="19"/>
  <c r="BA226" i="19"/>
  <c r="AW222" i="19"/>
  <c r="AS218" i="19"/>
  <c r="AO214" i="19"/>
  <c r="AY224" i="19"/>
  <c r="AU220" i="19"/>
  <c r="AQ216" i="19"/>
  <c r="AM212" i="19"/>
  <c r="AL211" i="19"/>
  <c r="AV221" i="19"/>
  <c r="AN213" i="19"/>
  <c r="AX223" i="19"/>
  <c r="AP215" i="19"/>
  <c r="AZ225" i="19"/>
  <c r="AR217" i="19"/>
  <c r="AT219" i="19"/>
  <c r="AE204" i="19"/>
  <c r="W196" i="19"/>
  <c r="O188" i="19"/>
  <c r="G180" i="19"/>
  <c r="AG206" i="19"/>
  <c r="Y198" i="19"/>
  <c r="Q190" i="19"/>
  <c r="I182" i="19"/>
  <c r="AI208" i="19"/>
  <c r="AA200" i="19"/>
  <c r="S192" i="19"/>
  <c r="K184" i="19"/>
  <c r="AK210" i="19"/>
  <c r="AC202" i="19"/>
  <c r="U194" i="19"/>
  <c r="M186" i="19"/>
  <c r="E178" i="19"/>
  <c r="AD203" i="19"/>
  <c r="V195" i="19"/>
  <c r="N187" i="19"/>
  <c r="F179" i="19"/>
  <c r="AF205" i="19"/>
  <c r="X197" i="19"/>
  <c r="P189" i="19"/>
  <c r="H181" i="19"/>
  <c r="AH207" i="19"/>
  <c r="Z199" i="19"/>
  <c r="R191" i="19"/>
  <c r="J183" i="19"/>
  <c r="AJ209" i="19"/>
  <c r="AB201" i="19"/>
  <c r="T193" i="19"/>
  <c r="L185" i="19"/>
  <c r="D177" i="19"/>
  <c r="H265" i="19" l="1"/>
  <c r="H170" i="19"/>
  <c r="E83" i="19" l="1"/>
  <c r="E79" i="19"/>
  <c r="E77" i="19"/>
  <c r="H81" i="19" s="1"/>
  <c r="E26" i="19"/>
  <c r="E22" i="19"/>
  <c r="E20" i="19"/>
  <c r="H24" i="19" s="1"/>
  <c r="H90" i="19" l="1"/>
  <c r="AE130" i="19" s="1"/>
  <c r="H33" i="19"/>
  <c r="W61" i="19" s="1"/>
  <c r="E34" i="19"/>
  <c r="V60" i="19" s="1"/>
  <c r="E91" i="19"/>
  <c r="AH129" i="19" s="1"/>
  <c r="AG132" i="19"/>
  <c r="AC128" i="19"/>
  <c r="Y124" i="19"/>
  <c r="U120" i="19"/>
  <c r="Q116" i="19"/>
  <c r="M112" i="19"/>
  <c r="I108" i="19"/>
  <c r="E104" i="19"/>
  <c r="F136" i="19"/>
  <c r="AM134" i="19"/>
  <c r="AI130" i="19"/>
  <c r="AE126" i="19"/>
  <c r="AA122" i="19"/>
  <c r="W118" i="19"/>
  <c r="S114" i="19"/>
  <c r="O110" i="19"/>
  <c r="K106" i="19"/>
  <c r="G102" i="19"/>
  <c r="H103" i="19"/>
  <c r="F105" i="19"/>
  <c r="T58" i="19"/>
  <c r="R56" i="19"/>
  <c r="P54" i="19"/>
  <c r="N52" i="19"/>
  <c r="L50" i="19"/>
  <c r="J48" i="19"/>
  <c r="H46" i="19"/>
  <c r="F44" i="19"/>
  <c r="R60" i="19"/>
  <c r="P58" i="19"/>
  <c r="N56" i="19"/>
  <c r="L54" i="19"/>
  <c r="J52" i="19"/>
  <c r="H50" i="19"/>
  <c r="F48" i="19"/>
  <c r="D46" i="19"/>
  <c r="B44" i="19"/>
  <c r="F63" i="19"/>
  <c r="U59" i="19"/>
  <c r="Q55" i="19"/>
  <c r="M51" i="19"/>
  <c r="I47" i="19"/>
  <c r="S61" i="19"/>
  <c r="O57" i="19"/>
  <c r="K53" i="19"/>
  <c r="G49" i="19"/>
  <c r="C45" i="19"/>
  <c r="AG129" i="19"/>
  <c r="Y121" i="19"/>
  <c r="Q113" i="19"/>
  <c r="I105" i="19"/>
  <c r="AI131" i="19"/>
  <c r="AA123" i="19"/>
  <c r="S115" i="19"/>
  <c r="K107" i="19"/>
  <c r="AK133" i="19"/>
  <c r="AC125" i="19"/>
  <c r="U117" i="19"/>
  <c r="M109" i="19"/>
  <c r="E101" i="19"/>
  <c r="AE127" i="19"/>
  <c r="W119" i="19"/>
  <c r="O111" i="19"/>
  <c r="G103" i="19"/>
  <c r="Q56" i="19"/>
  <c r="I48" i="19"/>
  <c r="S58" i="19"/>
  <c r="K50" i="19"/>
  <c r="U60" i="19"/>
  <c r="M52" i="19"/>
  <c r="E44" i="19"/>
  <c r="O54" i="19"/>
  <c r="G46" i="19"/>
  <c r="H27" i="19"/>
  <c r="N113" i="19" l="1"/>
  <c r="T115" i="19"/>
  <c r="R117" i="19"/>
  <c r="AD129" i="19"/>
  <c r="AH133" i="19"/>
  <c r="AF127" i="19"/>
  <c r="B101" i="19"/>
  <c r="V121" i="19"/>
  <c r="P111" i="19"/>
  <c r="AJ131" i="19"/>
  <c r="X119" i="19"/>
  <c r="J109" i="19"/>
  <c r="Z125" i="19"/>
  <c r="L107" i="19"/>
  <c r="AB123" i="19"/>
  <c r="H30" i="19"/>
  <c r="O55" i="19" s="1"/>
  <c r="I51" i="19"/>
  <c r="Q59" i="19"/>
  <c r="K49" i="19"/>
  <c r="S57" i="19"/>
  <c r="B63" i="19"/>
  <c r="D103" i="19"/>
  <c r="L111" i="19"/>
  <c r="T119" i="19"/>
  <c r="AB127" i="19"/>
  <c r="F101" i="19"/>
  <c r="N109" i="19"/>
  <c r="V117" i="19"/>
  <c r="AD125" i="19"/>
  <c r="AL133" i="19"/>
  <c r="M108" i="19"/>
  <c r="U116" i="19"/>
  <c r="AC124" i="19"/>
  <c r="AK132" i="19"/>
  <c r="C102" i="19"/>
  <c r="K110" i="19"/>
  <c r="S118" i="19"/>
  <c r="AA126" i="19"/>
  <c r="AI134" i="19"/>
  <c r="H84" i="19"/>
  <c r="V119" i="19" s="1"/>
  <c r="H87" i="19"/>
  <c r="O112" i="19" s="1"/>
  <c r="E47" i="19"/>
  <c r="M55" i="19"/>
  <c r="G45" i="19"/>
  <c r="O53" i="19"/>
  <c r="H107" i="19"/>
  <c r="P115" i="19"/>
  <c r="X123" i="19"/>
  <c r="AF131" i="19"/>
  <c r="J105" i="19"/>
  <c r="R113" i="19"/>
  <c r="Z121" i="19"/>
  <c r="I104" i="19"/>
  <c r="Q112" i="19"/>
  <c r="Y120" i="19"/>
  <c r="AG128" i="19"/>
  <c r="B136" i="19"/>
  <c r="G106" i="19"/>
  <c r="O114" i="19"/>
  <c r="W122" i="19"/>
  <c r="AE128" i="19"/>
  <c r="G104" i="19"/>
  <c r="AG130" i="19"/>
  <c r="Y122" i="19"/>
  <c r="AI132" i="19"/>
  <c r="AA124" i="19"/>
  <c r="K108" i="19"/>
  <c r="AC126" i="19"/>
  <c r="U118" i="19"/>
  <c r="M110" i="19"/>
  <c r="R115" i="19"/>
  <c r="N54" i="19"/>
  <c r="F46" i="19"/>
  <c r="P56" i="19"/>
  <c r="H48" i="19"/>
  <c r="R58" i="19"/>
  <c r="J50" i="19"/>
  <c r="T60" i="19"/>
  <c r="L52" i="19"/>
  <c r="D44" i="19"/>
  <c r="N111" i="19" l="1"/>
  <c r="M53" i="19"/>
  <c r="K51" i="19"/>
  <c r="E102" i="19"/>
  <c r="H94" i="19" s="1"/>
  <c r="AK134" i="19"/>
  <c r="I106" i="19"/>
  <c r="W120" i="19"/>
  <c r="G47" i="19"/>
  <c r="D101" i="19"/>
  <c r="AH131" i="19"/>
  <c r="AD127" i="19"/>
  <c r="P113" i="19"/>
  <c r="T117" i="19"/>
  <c r="I49" i="19"/>
  <c r="AJ133" i="19"/>
  <c r="AF129" i="19"/>
  <c r="U61" i="19"/>
  <c r="Q57" i="19"/>
  <c r="L109" i="19"/>
  <c r="J107" i="19"/>
  <c r="H105" i="19"/>
  <c r="F103" i="19"/>
  <c r="E45" i="19"/>
  <c r="S59" i="19"/>
  <c r="AB125" i="19"/>
  <c r="Z123" i="19"/>
  <c r="X121" i="19"/>
  <c r="S116" i="19"/>
  <c r="Q114" i="19"/>
  <c r="H37" i="19"/>
  <c r="D243" i="11" l="1"/>
  <c r="BR321" i="11"/>
  <c r="BN321" i="11"/>
  <c r="BS320" i="11"/>
  <c r="BR320" i="11"/>
  <c r="BO320" i="11"/>
  <c r="BN320" i="11"/>
  <c r="BP319" i="11"/>
  <c r="BL319" i="11"/>
  <c r="BQ318" i="11"/>
  <c r="BP318" i="11"/>
  <c r="BM318" i="11"/>
  <c r="BL318" i="11"/>
  <c r="BN317" i="11"/>
  <c r="BJ317" i="11"/>
  <c r="BO316" i="11"/>
  <c r="BN316" i="11"/>
  <c r="BK316" i="11"/>
  <c r="BJ316" i="11"/>
  <c r="BL315" i="11"/>
  <c r="BH315" i="11"/>
  <c r="BM314" i="11"/>
  <c r="BL314" i="11"/>
  <c r="BI314" i="11"/>
  <c r="BH314" i="11"/>
  <c r="BJ313" i="11"/>
  <c r="BF313" i="11"/>
  <c r="BK312" i="11"/>
  <c r="BJ312" i="11"/>
  <c r="BG312" i="11"/>
  <c r="BF312" i="11"/>
  <c r="BH311" i="11"/>
  <c r="BD311" i="11"/>
  <c r="BI310" i="11"/>
  <c r="BH310" i="11"/>
  <c r="BE310" i="11"/>
  <c r="BD310" i="11"/>
  <c r="BF309" i="11"/>
  <c r="BB309" i="11"/>
  <c r="BG308" i="11"/>
  <c r="BF308" i="11"/>
  <c r="BC308" i="11"/>
  <c r="BB308" i="11"/>
  <c r="BD307" i="11"/>
  <c r="AZ307" i="11"/>
  <c r="BE306" i="11"/>
  <c r="BD306" i="11"/>
  <c r="BA306" i="11"/>
  <c r="AZ306" i="11"/>
  <c r="D233" i="11"/>
  <c r="H233" i="11" s="1"/>
  <c r="BB305" i="11" s="1"/>
  <c r="D239" i="11"/>
  <c r="D235" i="11"/>
  <c r="D247" i="11" l="1"/>
  <c r="H241" i="11"/>
  <c r="G256" i="11"/>
  <c r="I258" i="11"/>
  <c r="K260" i="11"/>
  <c r="M262" i="11"/>
  <c r="O264" i="11"/>
  <c r="Q266" i="11"/>
  <c r="S268" i="11"/>
  <c r="U270" i="11"/>
  <c r="W272" i="11"/>
  <c r="Y274" i="11"/>
  <c r="AA276" i="11"/>
  <c r="AC278" i="11"/>
  <c r="AE280" i="11"/>
  <c r="AG282" i="11"/>
  <c r="AI284" i="11"/>
  <c r="AK286" i="11"/>
  <c r="AM288" i="11"/>
  <c r="AO290" i="11"/>
  <c r="AQ292" i="11"/>
  <c r="AS294" i="11"/>
  <c r="AU296" i="11"/>
  <c r="AW298" i="11"/>
  <c r="AY300" i="11"/>
  <c r="BA302" i="11"/>
  <c r="BC304" i="11"/>
  <c r="C256" i="11"/>
  <c r="B257" i="11"/>
  <c r="E258" i="11"/>
  <c r="D259" i="11"/>
  <c r="G260" i="11"/>
  <c r="F261" i="11"/>
  <c r="I262" i="11"/>
  <c r="H263" i="11"/>
  <c r="K264" i="11"/>
  <c r="J265" i="11"/>
  <c r="M266" i="11"/>
  <c r="L267" i="11"/>
  <c r="O268" i="11"/>
  <c r="N269" i="11"/>
  <c r="Q270" i="11"/>
  <c r="P271" i="11"/>
  <c r="S272" i="11"/>
  <c r="R273" i="11"/>
  <c r="U274" i="11"/>
  <c r="T275" i="11"/>
  <c r="W276" i="11"/>
  <c r="V277" i="11"/>
  <c r="Y278" i="11"/>
  <c r="X279" i="11"/>
  <c r="AA280" i="11"/>
  <c r="Z281" i="11"/>
  <c r="AC282" i="11"/>
  <c r="AB283" i="11"/>
  <c r="AE284" i="11"/>
  <c r="AD285" i="11"/>
  <c r="AG286" i="11"/>
  <c r="AF287" i="11"/>
  <c r="AI288" i="11"/>
  <c r="AH289" i="11"/>
  <c r="AK290" i="11"/>
  <c r="AJ291" i="11"/>
  <c r="AM292" i="11"/>
  <c r="AL293" i="11"/>
  <c r="AO294" i="11"/>
  <c r="AN295" i="11"/>
  <c r="AQ296" i="11"/>
  <c r="AP297" i="11"/>
  <c r="AS298" i="11"/>
  <c r="AR299" i="11"/>
  <c r="AU300" i="11"/>
  <c r="AT301" i="11"/>
  <c r="AW302" i="11"/>
  <c r="AV303" i="11"/>
  <c r="AY304" i="11"/>
  <c r="AX305" i="11"/>
  <c r="H235" i="11"/>
  <c r="H238" i="11"/>
  <c r="F257" i="11"/>
  <c r="H259" i="11"/>
  <c r="J261" i="11"/>
  <c r="L263" i="11"/>
  <c r="N265" i="11"/>
  <c r="P267" i="11"/>
  <c r="R269" i="11"/>
  <c r="T271" i="11"/>
  <c r="V273" i="11"/>
  <c r="X275" i="11"/>
  <c r="Z277" i="11"/>
  <c r="AB279" i="11"/>
  <c r="AD281" i="11"/>
  <c r="AF283" i="11"/>
  <c r="AH285" i="11"/>
  <c r="AJ287" i="11"/>
  <c r="AL289" i="11"/>
  <c r="AN291" i="11"/>
  <c r="AP293" i="11"/>
  <c r="AR295" i="11"/>
  <c r="AT297" i="11"/>
  <c r="AV299" i="11"/>
  <c r="AX301" i="11"/>
  <c r="AZ303" i="11"/>
  <c r="D159" i="11"/>
  <c r="D86" i="11"/>
  <c r="D30" i="11"/>
  <c r="D149" i="11"/>
  <c r="D155" i="11"/>
  <c r="D151" i="11"/>
  <c r="D76" i="11"/>
  <c r="D82" i="11"/>
  <c r="D78" i="11"/>
  <c r="H76" i="11" s="1"/>
  <c r="D22" i="11"/>
  <c r="D26" i="11"/>
  <c r="BM317" i="11" l="1"/>
  <c r="BE309" i="11"/>
  <c r="BO319" i="11"/>
  <c r="BG311" i="11"/>
  <c r="BK315" i="11"/>
  <c r="BC307" i="11"/>
  <c r="BI313" i="11"/>
  <c r="BQ321" i="11"/>
  <c r="BN318" i="11"/>
  <c r="BJ314" i="11"/>
  <c r="BF310" i="11"/>
  <c r="BP320" i="11"/>
  <c r="BL316" i="11"/>
  <c r="BH312" i="11"/>
  <c r="BD308" i="11"/>
  <c r="BB306" i="11"/>
  <c r="D90" i="11"/>
  <c r="AZ304" i="11"/>
  <c r="AX302" i="11"/>
  <c r="AV300" i="11"/>
  <c r="AT298" i="11"/>
  <c r="AR296" i="11"/>
  <c r="AP294" i="11"/>
  <c r="AN292" i="11"/>
  <c r="AL290" i="11"/>
  <c r="AJ288" i="11"/>
  <c r="AH286" i="11"/>
  <c r="AF284" i="11"/>
  <c r="AD282" i="11"/>
  <c r="AB280" i="11"/>
  <c r="Z278" i="11"/>
  <c r="X276" i="11"/>
  <c r="V274" i="11"/>
  <c r="T272" i="11"/>
  <c r="R270" i="11"/>
  <c r="P268" i="11"/>
  <c r="N266" i="11"/>
  <c r="L264" i="11"/>
  <c r="J262" i="11"/>
  <c r="H260" i="11"/>
  <c r="F258" i="11"/>
  <c r="D256" i="11"/>
  <c r="BB304" i="11"/>
  <c r="AZ302" i="11"/>
  <c r="AX300" i="11"/>
  <c r="AV298" i="11"/>
  <c r="AT296" i="11"/>
  <c r="AR294" i="11"/>
  <c r="AP292" i="11"/>
  <c r="AN290" i="11"/>
  <c r="AL288" i="11"/>
  <c r="AJ286" i="11"/>
  <c r="AH284" i="11"/>
  <c r="AF282" i="11"/>
  <c r="AD280" i="11"/>
  <c r="AB278" i="11"/>
  <c r="Z276" i="11"/>
  <c r="X274" i="11"/>
  <c r="V272" i="11"/>
  <c r="T270" i="11"/>
  <c r="R268" i="11"/>
  <c r="P266" i="11"/>
  <c r="N264" i="11"/>
  <c r="L262" i="11"/>
  <c r="J260" i="11"/>
  <c r="H258" i="11"/>
  <c r="F256" i="11"/>
  <c r="AX304" i="11"/>
  <c r="AV302" i="11"/>
  <c r="AT300" i="11"/>
  <c r="AR298" i="11"/>
  <c r="AP296" i="11"/>
  <c r="AN294" i="11"/>
  <c r="AL292" i="11"/>
  <c r="AJ290" i="11"/>
  <c r="AH288" i="11"/>
  <c r="AF286" i="11"/>
  <c r="AD284" i="11"/>
  <c r="AB282" i="11"/>
  <c r="Z280" i="11"/>
  <c r="X278" i="11"/>
  <c r="V276" i="11"/>
  <c r="T274" i="11"/>
  <c r="R272" i="11"/>
  <c r="P270" i="11"/>
  <c r="N268" i="11"/>
  <c r="L266" i="11"/>
  <c r="J264" i="11"/>
  <c r="H262" i="11"/>
  <c r="F260" i="11"/>
  <c r="D258" i="11"/>
  <c r="B256" i="11"/>
  <c r="BA305" i="11"/>
  <c r="AY303" i="11"/>
  <c r="AW301" i="11"/>
  <c r="AU299" i="11"/>
  <c r="AS297" i="11"/>
  <c r="AQ295" i="11"/>
  <c r="AO293" i="11"/>
  <c r="AM291" i="11"/>
  <c r="AK289" i="11"/>
  <c r="AI287" i="11"/>
  <c r="AG285" i="11"/>
  <c r="AE283" i="11"/>
  <c r="AC281" i="11"/>
  <c r="AA279" i="11"/>
  <c r="Y277" i="11"/>
  <c r="W275" i="11"/>
  <c r="U273" i="11"/>
  <c r="S271" i="11"/>
  <c r="Q269" i="11"/>
  <c r="O267" i="11"/>
  <c r="M265" i="11"/>
  <c r="K263" i="11"/>
  <c r="I261" i="11"/>
  <c r="G259" i="11"/>
  <c r="E257" i="11"/>
  <c r="H149" i="11"/>
  <c r="V189" i="11" s="1"/>
  <c r="D163" i="11"/>
  <c r="AH201" i="11"/>
  <c r="F173" i="11"/>
  <c r="AD201" i="11"/>
  <c r="Y194" i="11"/>
  <c r="H179" i="11"/>
  <c r="I178" i="11"/>
  <c r="B173" i="11"/>
  <c r="H157" i="11"/>
  <c r="V116" i="11"/>
  <c r="AL132" i="11"/>
  <c r="AJ130" i="11"/>
  <c r="AH128" i="11"/>
  <c r="AF126" i="11"/>
  <c r="AD124" i="11"/>
  <c r="AB122" i="11"/>
  <c r="Z120" i="11"/>
  <c r="X118" i="11"/>
  <c r="AM131" i="11"/>
  <c r="AK129" i="11"/>
  <c r="AH132" i="11"/>
  <c r="AI131" i="11"/>
  <c r="AF130" i="11"/>
  <c r="AG129" i="11"/>
  <c r="AD128" i="11"/>
  <c r="AE127" i="11"/>
  <c r="AB126" i="11"/>
  <c r="AC125" i="11"/>
  <c r="Z124" i="11"/>
  <c r="AA123" i="11"/>
  <c r="X122" i="11"/>
  <c r="Y121" i="11"/>
  <c r="V120" i="11"/>
  <c r="W119" i="11"/>
  <c r="T118" i="11"/>
  <c r="U117" i="11"/>
  <c r="AI127" i="11"/>
  <c r="AG125" i="11"/>
  <c r="AE123" i="11"/>
  <c r="AC121" i="11"/>
  <c r="AA119" i="11"/>
  <c r="Y117" i="11"/>
  <c r="H84" i="11"/>
  <c r="G99" i="11"/>
  <c r="I101" i="11"/>
  <c r="K103" i="11"/>
  <c r="M105" i="11"/>
  <c r="O107" i="11"/>
  <c r="Q109" i="11"/>
  <c r="S111" i="11"/>
  <c r="U113" i="11"/>
  <c r="W115" i="11"/>
  <c r="H78" i="11"/>
  <c r="C99" i="11"/>
  <c r="B100" i="11"/>
  <c r="E101" i="11"/>
  <c r="D102" i="11"/>
  <c r="G103" i="11"/>
  <c r="F104" i="11"/>
  <c r="I105" i="11"/>
  <c r="H106" i="11"/>
  <c r="K107" i="11"/>
  <c r="J108" i="11"/>
  <c r="M109" i="11"/>
  <c r="L110" i="11"/>
  <c r="O111" i="11"/>
  <c r="N112" i="11"/>
  <c r="Q113" i="11"/>
  <c r="P114" i="11"/>
  <c r="S115" i="11"/>
  <c r="R116" i="11"/>
  <c r="H81" i="11"/>
  <c r="F100" i="11"/>
  <c r="H102" i="11"/>
  <c r="J104" i="11"/>
  <c r="L106" i="11"/>
  <c r="N108" i="11"/>
  <c r="P110" i="11"/>
  <c r="R112" i="11"/>
  <c r="T114" i="11"/>
  <c r="Y190" i="11" l="1"/>
  <c r="T191" i="11"/>
  <c r="H154" i="11"/>
  <c r="AZ220" i="11" s="1"/>
  <c r="BA221" i="11"/>
  <c r="AY219" i="11"/>
  <c r="AW217" i="11"/>
  <c r="AU215" i="11"/>
  <c r="AS213" i="11"/>
  <c r="AQ211" i="11"/>
  <c r="AO209" i="11"/>
  <c r="AM207" i="11"/>
  <c r="AC194" i="11"/>
  <c r="Q186" i="11"/>
  <c r="AF199" i="11"/>
  <c r="BB221" i="11"/>
  <c r="AZ219" i="11"/>
  <c r="AX217" i="11"/>
  <c r="AV215" i="11"/>
  <c r="AT213" i="11"/>
  <c r="AR211" i="11"/>
  <c r="AP209" i="11"/>
  <c r="AN207" i="11"/>
  <c r="AX221" i="11"/>
  <c r="AY220" i="11"/>
  <c r="AV219" i="11"/>
  <c r="AW218" i="11"/>
  <c r="AT217" i="11"/>
  <c r="AU216" i="11"/>
  <c r="AR215" i="11"/>
  <c r="AS214" i="11"/>
  <c r="AP213" i="11"/>
  <c r="AQ212" i="11"/>
  <c r="AN211" i="11"/>
  <c r="AO210" i="11"/>
  <c r="AL209" i="11"/>
  <c r="AM208" i="11"/>
  <c r="AJ207" i="11"/>
  <c r="AK206" i="11"/>
  <c r="BC220" i="11"/>
  <c r="BA218" i="11"/>
  <c r="AY216" i="11"/>
  <c r="AW214" i="11"/>
  <c r="AU212" i="11"/>
  <c r="AS210" i="11"/>
  <c r="AQ208" i="11"/>
  <c r="AO206" i="11"/>
  <c r="AJ203" i="11"/>
  <c r="W188" i="11"/>
  <c r="AM204" i="11"/>
  <c r="N185" i="11"/>
  <c r="AB199" i="11"/>
  <c r="R185" i="11"/>
  <c r="G172" i="11"/>
  <c r="I174" i="11"/>
  <c r="AG198" i="11"/>
  <c r="E174" i="11"/>
  <c r="J181" i="11"/>
  <c r="R189" i="11"/>
  <c r="X195" i="11"/>
  <c r="AG202" i="11"/>
  <c r="L179" i="11"/>
  <c r="Z193" i="11"/>
  <c r="AL205" i="11"/>
  <c r="K176" i="11"/>
  <c r="U186" i="11"/>
  <c r="AK202" i="11"/>
  <c r="D175" i="11"/>
  <c r="L183" i="11"/>
  <c r="U190" i="11"/>
  <c r="Z197" i="11"/>
  <c r="AH205" i="11"/>
  <c r="N181" i="11"/>
  <c r="AB195" i="11"/>
  <c r="O180" i="11"/>
  <c r="Q182" i="11"/>
  <c r="AE196" i="11"/>
  <c r="H151" i="11"/>
  <c r="F172" i="11" s="1"/>
  <c r="F177" i="11"/>
  <c r="M182" i="11"/>
  <c r="P187" i="11"/>
  <c r="V193" i="11"/>
  <c r="AC198" i="11"/>
  <c r="AF203" i="11"/>
  <c r="J177" i="11"/>
  <c r="T187" i="11"/>
  <c r="AD197" i="11"/>
  <c r="S184" i="11"/>
  <c r="M178" i="11"/>
  <c r="AA192" i="11"/>
  <c r="AI200" i="11"/>
  <c r="C172" i="11"/>
  <c r="G176" i="11"/>
  <c r="K180" i="11"/>
  <c r="O184" i="11"/>
  <c r="S188" i="11"/>
  <c r="W192" i="11"/>
  <c r="AA196" i="11"/>
  <c r="AE200" i="11"/>
  <c r="AI204" i="11"/>
  <c r="H175" i="11"/>
  <c r="P183" i="11"/>
  <c r="X191" i="11"/>
  <c r="AK205" i="11"/>
  <c r="AI203" i="11"/>
  <c r="AG201" i="11"/>
  <c r="AE199" i="11"/>
  <c r="AC197" i="11"/>
  <c r="AA195" i="11"/>
  <c r="Y193" i="11"/>
  <c r="W191" i="11"/>
  <c r="U189" i="11"/>
  <c r="S187" i="11"/>
  <c r="Q185" i="11"/>
  <c r="O183" i="11"/>
  <c r="M181" i="11"/>
  <c r="K179" i="11"/>
  <c r="I177" i="11"/>
  <c r="G175" i="11"/>
  <c r="E173" i="11"/>
  <c r="N180" i="11"/>
  <c r="AL131" i="11"/>
  <c r="AJ129" i="11"/>
  <c r="AH127" i="11"/>
  <c r="AF125" i="11"/>
  <c r="AD123" i="11"/>
  <c r="AB121" i="11"/>
  <c r="Z119" i="11"/>
  <c r="X117" i="11"/>
  <c r="AH131" i="11"/>
  <c r="AF129" i="11"/>
  <c r="AD127" i="11"/>
  <c r="AB125" i="11"/>
  <c r="Z123" i="11"/>
  <c r="X121" i="11"/>
  <c r="V119" i="11"/>
  <c r="T117" i="11"/>
  <c r="AJ131" i="11"/>
  <c r="AH129" i="11"/>
  <c r="AF127" i="11"/>
  <c r="AD125" i="11"/>
  <c r="AB123" i="11"/>
  <c r="Z121" i="11"/>
  <c r="X119" i="11"/>
  <c r="V117" i="11"/>
  <c r="AK132" i="11"/>
  <c r="AI130" i="11"/>
  <c r="AG128" i="11"/>
  <c r="AE126" i="11"/>
  <c r="AC124" i="11"/>
  <c r="AA122" i="11"/>
  <c r="Y120" i="11"/>
  <c r="W118" i="11"/>
  <c r="V115" i="11"/>
  <c r="T113" i="11"/>
  <c r="R111" i="11"/>
  <c r="P109" i="11"/>
  <c r="N107" i="11"/>
  <c r="L105" i="11"/>
  <c r="J103" i="11"/>
  <c r="H101" i="11"/>
  <c r="F99" i="11"/>
  <c r="R115" i="11"/>
  <c r="P113" i="11"/>
  <c r="N111" i="11"/>
  <c r="L109" i="11"/>
  <c r="J107" i="11"/>
  <c r="H105" i="11"/>
  <c r="F103" i="11"/>
  <c r="D101" i="11"/>
  <c r="B99" i="11"/>
  <c r="T115" i="11"/>
  <c r="R113" i="11"/>
  <c r="P111" i="11"/>
  <c r="N109" i="11"/>
  <c r="L107" i="11"/>
  <c r="J105" i="11"/>
  <c r="H103" i="11"/>
  <c r="F101" i="11"/>
  <c r="D99" i="11"/>
  <c r="U116" i="11"/>
  <c r="S114" i="11"/>
  <c r="Q112" i="11"/>
  <c r="O110" i="11"/>
  <c r="M108" i="11"/>
  <c r="K106" i="11"/>
  <c r="I104" i="11"/>
  <c r="G102" i="11"/>
  <c r="E100" i="11"/>
  <c r="AL204" i="11" l="1"/>
  <c r="J178" i="11"/>
  <c r="Z194" i="11"/>
  <c r="R186" i="11"/>
  <c r="AH202" i="11"/>
  <c r="L180" i="11"/>
  <c r="AB196" i="11"/>
  <c r="D172" i="11"/>
  <c r="T188" i="11"/>
  <c r="AJ204" i="11"/>
  <c r="AP210" i="11"/>
  <c r="AT214" i="11"/>
  <c r="F174" i="11"/>
  <c r="N182" i="11"/>
  <c r="V190" i="11"/>
  <c r="AD198" i="11"/>
  <c r="AL206" i="11"/>
  <c r="AV216" i="11"/>
  <c r="H176" i="11"/>
  <c r="P184" i="11"/>
  <c r="X192" i="11"/>
  <c r="AF200" i="11"/>
  <c r="AN208" i="11"/>
  <c r="AX218" i="11"/>
  <c r="H178" i="11"/>
  <c r="AR212" i="11"/>
  <c r="AJ202" i="11"/>
  <c r="AJ206" i="11"/>
  <c r="BB220" i="11"/>
  <c r="AZ218" i="11"/>
  <c r="AX216" i="11"/>
  <c r="AV214" i="11"/>
  <c r="AT212" i="11"/>
  <c r="AR210" i="11"/>
  <c r="AP208" i="11"/>
  <c r="AN206" i="11"/>
  <c r="AX220" i="11"/>
  <c r="AV218" i="11"/>
  <c r="AT216" i="11"/>
  <c r="AR214" i="11"/>
  <c r="AP212" i="11"/>
  <c r="AN210" i="11"/>
  <c r="AL208" i="11"/>
  <c r="B172" i="11"/>
  <c r="R188" i="11"/>
  <c r="V188" i="11"/>
  <c r="AB198" i="11"/>
  <c r="AD196" i="11"/>
  <c r="L182" i="11"/>
  <c r="F176" i="11"/>
  <c r="V192" i="11"/>
  <c r="AD200" i="11"/>
  <c r="H174" i="11"/>
  <c r="P182" i="11"/>
  <c r="X190" i="11"/>
  <c r="AF198" i="11"/>
  <c r="P186" i="11"/>
  <c r="J180" i="11"/>
  <c r="X194" i="11"/>
  <c r="AF202" i="11"/>
  <c r="J176" i="11"/>
  <c r="R184" i="11"/>
  <c r="Z192" i="11"/>
  <c r="AH200" i="11"/>
  <c r="D174" i="11"/>
  <c r="T190" i="11"/>
  <c r="N184" i="11"/>
  <c r="Z196" i="11"/>
  <c r="AH204" i="11"/>
  <c r="L178" i="11"/>
  <c r="T186" i="11"/>
  <c r="AB194" i="11"/>
  <c r="G94" i="11"/>
  <c r="G167" i="11" l="1"/>
  <c r="D20" i="11" l="1"/>
  <c r="H20" i="11" l="1"/>
  <c r="D34" i="11"/>
  <c r="R60" i="11" l="1"/>
  <c r="N56" i="11"/>
  <c r="J52" i="11"/>
  <c r="F48" i="11"/>
  <c r="B44" i="11"/>
  <c r="D46" i="11"/>
  <c r="H25" i="11"/>
  <c r="V60" i="11"/>
  <c r="S59" i="11"/>
  <c r="U57" i="11"/>
  <c r="R56" i="11"/>
  <c r="O55" i="11"/>
  <c r="Q53" i="11"/>
  <c r="N52" i="11"/>
  <c r="K51" i="11"/>
  <c r="M49" i="11"/>
  <c r="J48" i="11"/>
  <c r="G47" i="11"/>
  <c r="I45" i="11"/>
  <c r="F44" i="11"/>
  <c r="H22" i="11"/>
  <c r="W59" i="11"/>
  <c r="T58" i="11"/>
  <c r="Q57" i="11"/>
  <c r="S55" i="11"/>
  <c r="P54" i="11"/>
  <c r="M53" i="11"/>
  <c r="O51" i="11"/>
  <c r="L50" i="11"/>
  <c r="I49" i="11"/>
  <c r="K47" i="11"/>
  <c r="H46" i="11"/>
  <c r="E45" i="11"/>
  <c r="G43" i="11"/>
  <c r="H28" i="11"/>
  <c r="P58" i="11"/>
  <c r="L54" i="11"/>
  <c r="H50" i="11"/>
  <c r="C43" i="11"/>
  <c r="E44" i="11" l="1"/>
  <c r="G46" i="11"/>
  <c r="I48" i="11"/>
  <c r="O54" i="11"/>
  <c r="K50" i="11"/>
  <c r="M52" i="11"/>
  <c r="Q56" i="11"/>
  <c r="S58" i="11"/>
  <c r="U60" i="11"/>
  <c r="T59" i="11"/>
  <c r="F45" i="11"/>
  <c r="N53" i="11"/>
  <c r="D43" i="11"/>
  <c r="H47" i="11"/>
  <c r="P55" i="11"/>
  <c r="R57" i="11"/>
  <c r="L51" i="11"/>
  <c r="J49" i="11"/>
  <c r="R59" i="11"/>
  <c r="T57" i="11"/>
  <c r="N55" i="11"/>
  <c r="P53" i="11"/>
  <c r="J51" i="11"/>
  <c r="L49" i="11"/>
  <c r="F47" i="11"/>
  <c r="H45" i="11"/>
  <c r="B43" i="11"/>
  <c r="R55" i="11"/>
  <c r="L53" i="11"/>
  <c r="H49" i="11"/>
  <c r="D45" i="11"/>
  <c r="F43" i="11"/>
  <c r="V59" i="11"/>
  <c r="P57" i="11"/>
  <c r="N51" i="11"/>
  <c r="J47" i="11"/>
  <c r="G38" i="11" l="1"/>
</calcChain>
</file>

<file path=xl/sharedStrings.xml><?xml version="1.0" encoding="utf-8"?>
<sst xmlns="http://schemas.openxmlformats.org/spreadsheetml/2006/main" count="857" uniqueCount="222">
  <si>
    <t>W0</t>
  </si>
  <si>
    <t>W1</t>
  </si>
  <si>
    <t>W2</t>
  </si>
  <si>
    <t>W3</t>
  </si>
  <si>
    <t>W4</t>
  </si>
  <si>
    <t>W5</t>
  </si>
  <si>
    <t>W6</t>
  </si>
  <si>
    <t>W7</t>
  </si>
  <si>
    <t>The governing equations</t>
  </si>
  <si>
    <t>Gov Eq 1 (1)</t>
  </si>
  <si>
    <t>Gov Eq 2 (1)</t>
  </si>
  <si>
    <t>Gov Eq 1 (2)</t>
  </si>
  <si>
    <t>Gov Eq 2 (2)</t>
  </si>
  <si>
    <t>Gov Eq 1 (3)</t>
  </si>
  <si>
    <t>Gov Eq 2 (3)</t>
  </si>
  <si>
    <t>Gov Eq 1 (4)</t>
  </si>
  <si>
    <t>Gov Eq 2 (4)</t>
  </si>
  <si>
    <t>Gov Eq 1 (5)</t>
  </si>
  <si>
    <t>Gov Eq 2 (5)</t>
  </si>
  <si>
    <t>BoCo 1 (1)</t>
  </si>
  <si>
    <t>BoCo 2 (1)</t>
  </si>
  <si>
    <t>Gov Eq 1 (6)</t>
  </si>
  <si>
    <t>Gov Eq 2 (6)</t>
  </si>
  <si>
    <t>Gov Eq 1 (7)</t>
  </si>
  <si>
    <t>Gov Eq 2 (7)</t>
  </si>
  <si>
    <t>Gov Eq 1 (8)</t>
  </si>
  <si>
    <t>Gov Eq 2 (8)</t>
  </si>
  <si>
    <t>Gov Eq 1 (9)</t>
  </si>
  <si>
    <t>Gov Eq 2 (9)</t>
  </si>
  <si>
    <t>BoCo 1 (9)</t>
  </si>
  <si>
    <t>BoCo 2 (9)</t>
  </si>
  <si>
    <t>W8</t>
  </si>
  <si>
    <t>W9</t>
  </si>
  <si>
    <t>W10</t>
  </si>
  <si>
    <t>Gov Eq 1 (10)</t>
  </si>
  <si>
    <t>Gov Eq 2 (10)</t>
  </si>
  <si>
    <t>Gov Eq 1 (11)</t>
  </si>
  <si>
    <t>Gov Eq 2 (11)</t>
  </si>
  <si>
    <t>Gov Eq 1 (12)</t>
  </si>
  <si>
    <t>Gov Eq 2 (12)</t>
  </si>
  <si>
    <t>Gov Eq 1 (13)</t>
  </si>
  <si>
    <t>Gov Eq 2 (13)</t>
  </si>
  <si>
    <t>W11</t>
  </si>
  <si>
    <t>W12</t>
  </si>
  <si>
    <t>W13</t>
  </si>
  <si>
    <t>W14</t>
  </si>
  <si>
    <t>Gov Eq 1 (14)</t>
  </si>
  <si>
    <t>Gov Eq 2 (14)</t>
  </si>
  <si>
    <t>Gov Eq 1 (15)</t>
  </si>
  <si>
    <t>Gov Eq 2 (15)</t>
  </si>
  <si>
    <t>Gov Eq 1 (16)</t>
  </si>
  <si>
    <t>Gov Eq 2 (16)</t>
  </si>
  <si>
    <t>Gov Eq 1 (17)</t>
  </si>
  <si>
    <t>Gov Eq 2 (17)</t>
  </si>
  <si>
    <t>BoCo 1 (17)</t>
  </si>
  <si>
    <t>BoCo 2 (17)</t>
  </si>
  <si>
    <t>W15</t>
  </si>
  <si>
    <t>W16</t>
  </si>
  <si>
    <t>W17</t>
  </si>
  <si>
    <t>W18</t>
  </si>
  <si>
    <t>Gov Eq 1 (18)</t>
  </si>
  <si>
    <t>Gov Eq 2 (18)</t>
  </si>
  <si>
    <t>Gov Eq 1 (19)</t>
  </si>
  <si>
    <t>Gov Eq 2 (19)</t>
  </si>
  <si>
    <t>Gov Eq 1 (20)</t>
  </si>
  <si>
    <t>Gov Eq 2 (20)</t>
  </si>
  <si>
    <t>Gov Eq 1 (21)</t>
  </si>
  <si>
    <t>Gov Eq 2 (21)</t>
  </si>
  <si>
    <t>Gov Eq 1 (22)</t>
  </si>
  <si>
    <t>Gov Eq 2 (22)</t>
  </si>
  <si>
    <t>Gov Eq 1 (23)</t>
  </si>
  <si>
    <t>Gov Eq 2 (23)</t>
  </si>
  <si>
    <t>Gov Eq 1 (24)</t>
  </si>
  <si>
    <t>Gov Eq 2 (24)</t>
  </si>
  <si>
    <t>Gov Eq 1 (25)</t>
  </si>
  <si>
    <t>Gov Eq 2 (25)</t>
  </si>
  <si>
    <t>BoCo 1 (25)</t>
  </si>
  <si>
    <t>BoCo 2 (25)</t>
  </si>
  <si>
    <t>W19</t>
  </si>
  <si>
    <t>W20</t>
  </si>
  <si>
    <t>W21</t>
  </si>
  <si>
    <t>W22</t>
  </si>
  <si>
    <t>W23</t>
  </si>
  <si>
    <t>W24</t>
  </si>
  <si>
    <t>W25</t>
  </si>
  <si>
    <t>W26</t>
  </si>
  <si>
    <t>The governing equation</t>
  </si>
  <si>
    <t>Determinant =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</si>
  <si>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18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</si>
  <si>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19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</si>
  <si>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</si>
  <si>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</si>
  <si>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</si>
  <si>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</si>
  <si>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</si>
  <si>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</si>
  <si>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26</t>
    </r>
  </si>
  <si>
    <t>h²M0</t>
  </si>
  <si>
    <t>h²M1</t>
  </si>
  <si>
    <t>h²M2</t>
  </si>
  <si>
    <t>h²M3</t>
  </si>
  <si>
    <t>h²M4</t>
  </si>
  <si>
    <t>h²M5</t>
  </si>
  <si>
    <t>h²M6</t>
  </si>
  <si>
    <t>h²M7</t>
  </si>
  <si>
    <t>h²M8</t>
  </si>
  <si>
    <t>h²M9</t>
  </si>
  <si>
    <t>h²M10</t>
  </si>
  <si>
    <t>Bo Co 1 (1)</t>
  </si>
  <si>
    <t>Bo Co 2 (1)</t>
  </si>
  <si>
    <t>Bo Co 1 (9)</t>
  </si>
  <si>
    <t>Bo Co 2 (9)</t>
  </si>
  <si>
    <t>h²M11</t>
  </si>
  <si>
    <t>h²M12</t>
  </si>
  <si>
    <t>h²M13</t>
  </si>
  <si>
    <t>h²M14</t>
  </si>
  <si>
    <t>h²M15</t>
  </si>
  <si>
    <t>h²M16</t>
  </si>
  <si>
    <t>h²M17</t>
  </si>
  <si>
    <t>h²M18</t>
  </si>
  <si>
    <t>Bo Co 1 (17)</t>
  </si>
  <si>
    <t>Bo Co 2 (17)</t>
  </si>
  <si>
    <t>h²M19</t>
  </si>
  <si>
    <t>h²M20</t>
  </si>
  <si>
    <t>h²M21</t>
  </si>
  <si>
    <t>h²M22</t>
  </si>
  <si>
    <t>h²M23</t>
  </si>
  <si>
    <t>h²M24</t>
  </si>
  <si>
    <t>h²M25</t>
  </si>
  <si>
    <t>h²M26</t>
  </si>
  <si>
    <t>Bo Co 1 (25)</t>
  </si>
  <si>
    <t>Bo Co 2 (25)</t>
  </si>
  <si>
    <t>kRI =</t>
  </si>
  <si>
    <t>Coefficient of axial force</t>
  </si>
  <si>
    <t>Winkler foundation</t>
  </si>
  <si>
    <t>9 pt</t>
  </si>
  <si>
    <t>17 pt</t>
  </si>
  <si>
    <t>25 pt</t>
  </si>
  <si>
    <t>7.32425</t>
  </si>
  <si>
    <t>8.50792</t>
  </si>
  <si>
    <t>9.54555</t>
  </si>
  <si>
    <t>10.4806</t>
  </si>
  <si>
    <t>11.3384</t>
  </si>
  <si>
    <t>W27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</si>
  <si>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27</t>
    </r>
  </si>
  <si>
    <t>W28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</si>
  <si>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28</t>
    </r>
  </si>
  <si>
    <t>W29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</si>
  <si>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29</t>
    </r>
  </si>
  <si>
    <t>W30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</si>
  <si>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30</t>
    </r>
  </si>
  <si>
    <t>W31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</si>
  <si>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31</t>
    </r>
  </si>
  <si>
    <t>W32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</si>
  <si>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32</t>
    </r>
  </si>
  <si>
    <t>W33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</si>
  <si>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33</t>
    </r>
  </si>
  <si>
    <t>W34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</si>
  <si>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34</t>
    </r>
  </si>
  <si>
    <t>Gov Eq 1 (27)</t>
  </si>
  <si>
    <t>Gov Eq 2 (27)</t>
  </si>
  <si>
    <t>Gov Eq 1 (28)</t>
  </si>
  <si>
    <t>Gov Eq 2 (28)</t>
  </si>
  <si>
    <t>Gov Eq 1 (29)</t>
  </si>
  <si>
    <t>Gov Eq 2 (29)</t>
  </si>
  <si>
    <t>Gov Eq 1 (30)</t>
  </si>
  <si>
    <t>Gov Eq 2 (30)</t>
  </si>
  <si>
    <t>Gov Eq 1 (31)</t>
  </si>
  <si>
    <t>Gov Eq 2 (31)</t>
  </si>
  <si>
    <t>Gov Eq 1 (32)</t>
  </si>
  <si>
    <t>Gov Eq 2 (32)</t>
  </si>
  <si>
    <t>Gov Eq 1 (33)</t>
  </si>
  <si>
    <t>Gov Eq 2 (33)</t>
  </si>
  <si>
    <t>BoCo 1 (33)</t>
  </si>
  <si>
    <t>BoCo 2 (33)</t>
  </si>
  <si>
    <t>Gov Eq 1 (26)</t>
  </si>
  <si>
    <t>Gov Eq 2 (26)</t>
  </si>
  <si>
    <t>h²M27</t>
  </si>
  <si>
    <t>h²M28</t>
  </si>
  <si>
    <t>h²M29</t>
  </si>
  <si>
    <t>h²M30</t>
  </si>
  <si>
    <t>h²M31</t>
  </si>
  <si>
    <t>h²M32</t>
  </si>
  <si>
    <t>h²M33</t>
  </si>
  <si>
    <t>h²M34</t>
  </si>
  <si>
    <t>resting on Winkler foundation  and subjected to a compressive force</t>
  </si>
  <si>
    <r>
      <t>Free vibration of a fixed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pinned Timoshenko beam </t>
    </r>
  </si>
  <si>
    <r>
      <t>W</t>
    </r>
    <r>
      <rPr>
        <b/>
        <sz val="14"/>
        <rFont val="Symbol"/>
        <family val="1"/>
        <charset val="2"/>
      </rPr>
      <t>-F</t>
    </r>
    <r>
      <rPr>
        <b/>
        <sz val="14"/>
        <rFont val="Times New Roman"/>
        <family val="1"/>
      </rPr>
      <t xml:space="preserve"> FDM approximation</t>
    </r>
  </si>
  <si>
    <t>Nine-point grid</t>
  </si>
  <si>
    <t>Seventeen-point grid</t>
  </si>
  <si>
    <r>
      <t xml:space="preserve">        W</t>
    </r>
    <r>
      <rPr>
        <b/>
        <sz val="14"/>
        <rFont val="Symbol"/>
        <family val="1"/>
        <charset val="2"/>
      </rPr>
      <t>-F</t>
    </r>
    <r>
      <rPr>
        <b/>
        <sz val="14"/>
        <rFont val="Times New Roman"/>
        <family val="1"/>
      </rPr>
      <t xml:space="preserve"> FDM approximation</t>
    </r>
  </si>
  <si>
    <t>Twenty five-point grid</t>
  </si>
  <si>
    <t>Thirty three-point grid</t>
  </si>
  <si>
    <r>
      <rPr>
        <sz val="14"/>
        <rFont val="Symbol"/>
        <family val="1"/>
        <charset val="2"/>
      </rPr>
      <t>b</t>
    </r>
    <r>
      <rPr>
        <sz val="9"/>
        <rFont val="Times New Roman"/>
        <family val="1"/>
      </rPr>
      <t>lk</t>
    </r>
    <r>
      <rPr>
        <sz val="11"/>
        <rFont val="Times New Roman"/>
        <family val="1"/>
      </rPr>
      <t xml:space="preserve"> =</t>
    </r>
  </si>
  <si>
    <r>
      <rPr>
        <sz val="11"/>
        <rFont val="Symbol"/>
        <family val="1"/>
        <charset val="2"/>
      </rPr>
      <t>a</t>
    </r>
    <r>
      <rPr>
        <sz val="11"/>
        <rFont val="Calibri"/>
        <family val="2"/>
        <scheme val="minor"/>
      </rPr>
      <t xml:space="preserve"> = EI/</t>
    </r>
    <r>
      <rPr>
        <sz val="11"/>
        <rFont val="Symbol"/>
        <family val="1"/>
        <charset val="2"/>
      </rPr>
      <t>k</t>
    </r>
    <r>
      <rPr>
        <sz val="11"/>
        <rFont val="Calibri"/>
        <family val="2"/>
        <scheme val="minor"/>
      </rPr>
      <t>GAl²=</t>
    </r>
  </si>
  <si>
    <r>
      <t xml:space="preserve">0.2  </t>
    </r>
    <r>
      <rPr>
        <b/>
        <sz val="11"/>
        <rFont val="Symbol"/>
        <family val="1"/>
        <charset val="2"/>
      </rPr>
      <t>p</t>
    </r>
    <r>
      <rPr>
        <b/>
        <sz val="11"/>
        <rFont val="Calibri"/>
        <family val="2"/>
        <scheme val="minor"/>
      </rPr>
      <t>4</t>
    </r>
  </si>
  <si>
    <r>
      <t xml:space="preserve">0.4  </t>
    </r>
    <r>
      <rPr>
        <b/>
        <sz val="11"/>
        <rFont val="Symbol"/>
        <family val="1"/>
        <charset val="2"/>
      </rPr>
      <t>p4</t>
    </r>
    <r>
      <rPr>
        <sz val="11"/>
        <color theme="1"/>
        <rFont val="Calibri"/>
        <family val="2"/>
        <scheme val="minor"/>
      </rPr>
      <t/>
    </r>
  </si>
  <si>
    <r>
      <t xml:space="preserve">0.6  </t>
    </r>
    <r>
      <rPr>
        <b/>
        <sz val="11"/>
        <rFont val="Symbol"/>
        <family val="1"/>
        <charset val="2"/>
      </rPr>
      <t>p4</t>
    </r>
    <r>
      <rPr>
        <sz val="11"/>
        <color theme="1"/>
        <rFont val="Calibri"/>
        <family val="2"/>
        <scheme val="minor"/>
      </rPr>
      <t/>
    </r>
  </si>
  <si>
    <r>
      <t xml:space="preserve">0.8  </t>
    </r>
    <r>
      <rPr>
        <b/>
        <sz val="11"/>
        <rFont val="Symbol"/>
        <family val="1"/>
        <charset val="2"/>
      </rPr>
      <t>p4</t>
    </r>
    <r>
      <rPr>
        <sz val="11"/>
        <color theme="1"/>
        <rFont val="Calibri"/>
        <family val="2"/>
        <scheme val="minor"/>
      </rPr>
      <t/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</si>
  <si>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</si>
  <si>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</si>
  <si>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</si>
  <si>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</si>
  <si>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</si>
  <si>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</si>
  <si>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</si>
  <si>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F7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</si>
  <si>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F8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</si>
  <si>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F9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</si>
  <si>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F10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</si>
  <si>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</si>
  <si>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</si>
  <si>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</si>
  <si>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</si>
  <si>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</si>
  <si>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</si>
  <si>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17</t>
    </r>
  </si>
  <si>
    <r>
      <t>M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W FDM approximation </t>
    </r>
  </si>
  <si>
    <t xml:space="preserve">        Nine-point grid</t>
  </si>
  <si>
    <t xml:space="preserve">    Seventeen-point grid</t>
  </si>
  <si>
    <t xml:space="preserve">    Twenty five-point grid</t>
  </si>
  <si>
    <t xml:space="preserve">    Thirty three-point 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</si>
</sst>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Times New Roman"/>
      <family val="1"/>
    </font>
    <font>
      <b/>
      <sz val="9"/>
      <name val="Calibri"/>
      <family val="2"/>
      <scheme val="minor"/>
    </font>
    <font>
      <b/>
      <sz val="11"/>
      <name val="Symbol"/>
      <family val="1"/>
      <charset val="2"/>
    </font>
    <font>
      <b/>
      <sz val="14"/>
      <name val="Symbol"/>
      <family val="1"/>
      <charset val="2"/>
    </font>
    <font>
      <sz val="14"/>
      <name val="Symbol"/>
      <family val="1"/>
      <charset val="2"/>
    </font>
    <font>
      <sz val="9"/>
      <name val="Times New Roman"/>
      <family val="1"/>
    </font>
    <font>
      <sz val="11"/>
      <name val="Symbol"/>
      <family val="1"/>
      <charset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" fontId="1" fillId="0" borderId="0" xfId="0" applyNumberFormat="1" applyFont="1" applyAlignment="1" applyProtection="1">
      <alignment horizontal="left" vertical="top"/>
      <protection locked="0"/>
    </xf>
    <xf numFmtId="4" fontId="2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/>
    <xf numFmtId="0" fontId="5" fillId="0" borderId="0" xfId="0" applyFont="1" applyAlignment="1">
      <alignment horizontal="center"/>
    </xf>
    <xf numFmtId="4" fontId="6" fillId="0" borderId="0" xfId="0" applyNumberFormat="1" applyFont="1" applyAlignment="1" applyProtection="1">
      <alignment horizontal="left" vertical="top"/>
      <protection locked="0"/>
    </xf>
    <xf numFmtId="4" fontId="3" fillId="0" borderId="0" xfId="0" applyNumberFormat="1" applyFont="1" applyAlignment="1" applyProtection="1">
      <alignment horizontal="center" vertical="top"/>
      <protection locked="0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top" indent="6"/>
    </xf>
    <xf numFmtId="0" fontId="2" fillId="0" borderId="0" xfId="0" applyFont="1"/>
    <xf numFmtId="0" fontId="1" fillId="0" borderId="0" xfId="0" applyFont="1" applyAlignment="1">
      <alignment horizontal="right"/>
    </xf>
    <xf numFmtId="164" fontId="4" fillId="0" borderId="0" xfId="0" applyNumberFormat="1" applyFont="1"/>
    <xf numFmtId="0" fontId="4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/>
    <xf numFmtId="165" fontId="4" fillId="0" borderId="0" xfId="0" applyNumberFormat="1" applyFont="1"/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5.emf"/><Relationship Id="rId3" Type="http://schemas.openxmlformats.org/officeDocument/2006/relationships/image" Target="../media/image4.emf"/><Relationship Id="rId7" Type="http://schemas.openxmlformats.org/officeDocument/2006/relationships/image" Target="../media/image14.emf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6" Type="http://schemas.openxmlformats.org/officeDocument/2006/relationships/image" Target="../media/image13.emf"/><Relationship Id="rId5" Type="http://schemas.openxmlformats.org/officeDocument/2006/relationships/image" Target="../media/image12.emf"/><Relationship Id="rId10" Type="http://schemas.openxmlformats.org/officeDocument/2006/relationships/image" Target="../media/image17.emf"/><Relationship Id="rId4" Type="http://schemas.openxmlformats.org/officeDocument/2006/relationships/image" Target="../media/image5.emf"/><Relationship Id="rId9" Type="http://schemas.openxmlformats.org/officeDocument/2006/relationships/image" Target="../media/image1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31</xdr:row>
          <xdr:rowOff>180975</xdr:rowOff>
        </xdr:from>
        <xdr:to>
          <xdr:col>2</xdr:col>
          <xdr:colOff>752475</xdr:colOff>
          <xdr:row>35</xdr:row>
          <xdr:rowOff>57150</xdr:rowOff>
        </xdr:to>
        <xdr:sp macro="" textlink="">
          <xdr:nvSpPr>
            <xdr:cNvPr id="21943" name="Object 439" hidden="1">
              <a:extLst>
                <a:ext uri="{63B3BB69-23CF-44E3-9099-C40C66FF867C}">
                  <a14:compatExt spid="_x0000_s21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571500</xdr:colOff>
          <xdr:row>65</xdr:row>
          <xdr:rowOff>76200</xdr:rowOff>
        </xdr:from>
        <xdr:to>
          <xdr:col>4</xdr:col>
          <xdr:colOff>466725</xdr:colOff>
          <xdr:row>67</xdr:row>
          <xdr:rowOff>133350</xdr:rowOff>
        </xdr:to>
        <xdr:sp macro="" textlink="">
          <xdr:nvSpPr>
            <xdr:cNvPr id="21959" name="Object 455" hidden="1">
              <a:extLst>
                <a:ext uri="{63B3BB69-23CF-44E3-9099-C40C66FF867C}">
                  <a14:compatExt spid="_x0000_s21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914400</xdr:colOff>
          <xdr:row>35</xdr:row>
          <xdr:rowOff>123825</xdr:rowOff>
        </xdr:from>
        <xdr:to>
          <xdr:col>2</xdr:col>
          <xdr:colOff>771525</xdr:colOff>
          <xdr:row>39</xdr:row>
          <xdr:rowOff>47625</xdr:rowOff>
        </xdr:to>
        <xdr:sp macro="" textlink="">
          <xdr:nvSpPr>
            <xdr:cNvPr id="21964" name="Object 460" hidden="1">
              <a:extLst>
                <a:ext uri="{63B3BB69-23CF-44E3-9099-C40C66FF867C}">
                  <a14:compatExt spid="_x0000_s21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24</xdr:row>
          <xdr:rowOff>66675</xdr:rowOff>
        </xdr:from>
        <xdr:to>
          <xdr:col>2</xdr:col>
          <xdr:colOff>800100</xdr:colOff>
          <xdr:row>26</xdr:row>
          <xdr:rowOff>161925</xdr:rowOff>
        </xdr:to>
        <xdr:sp macro="" textlink="">
          <xdr:nvSpPr>
            <xdr:cNvPr id="21965" name="Object 461" hidden="1">
              <a:extLst>
                <a:ext uri="{63B3BB69-23CF-44E3-9099-C40C66FF867C}">
                  <a14:compatExt spid="_x0000_s219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28</xdr:row>
          <xdr:rowOff>38100</xdr:rowOff>
        </xdr:from>
        <xdr:to>
          <xdr:col>2</xdr:col>
          <xdr:colOff>800100</xdr:colOff>
          <xdr:row>30</xdr:row>
          <xdr:rowOff>180975</xdr:rowOff>
        </xdr:to>
        <xdr:sp macro="" textlink="">
          <xdr:nvSpPr>
            <xdr:cNvPr id="21966" name="Object 462" hidden="1">
              <a:extLst>
                <a:ext uri="{63B3BB69-23CF-44E3-9099-C40C66FF867C}">
                  <a14:compatExt spid="_x0000_s219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19</xdr:row>
          <xdr:rowOff>104775</xdr:rowOff>
        </xdr:from>
        <xdr:to>
          <xdr:col>16</xdr:col>
          <xdr:colOff>714375</xdr:colOff>
          <xdr:row>32</xdr:row>
          <xdr:rowOff>0</xdr:rowOff>
        </xdr:to>
        <xdr:sp macro="" textlink="">
          <xdr:nvSpPr>
            <xdr:cNvPr id="21967" name="Object 463" hidden="1">
              <a:extLst>
                <a:ext uri="{63B3BB69-23CF-44E3-9099-C40C66FF867C}">
                  <a14:compatExt spid="_x0000_s219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571500</xdr:colOff>
          <xdr:row>65</xdr:row>
          <xdr:rowOff>76200</xdr:rowOff>
        </xdr:from>
        <xdr:to>
          <xdr:col>23</xdr:col>
          <xdr:colOff>9525</xdr:colOff>
          <xdr:row>70</xdr:row>
          <xdr:rowOff>9525</xdr:rowOff>
        </xdr:to>
        <xdr:sp macro="" textlink="">
          <xdr:nvSpPr>
            <xdr:cNvPr id="21968" name="Object 464" hidden="1">
              <a:extLst>
                <a:ext uri="{63B3BB69-23CF-44E3-9099-C40C66FF867C}">
                  <a14:compatExt spid="_x0000_s219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18</xdr:row>
          <xdr:rowOff>123825</xdr:rowOff>
        </xdr:from>
        <xdr:to>
          <xdr:col>6</xdr:col>
          <xdr:colOff>790575</xdr:colOff>
          <xdr:row>20</xdr:row>
          <xdr:rowOff>85725</xdr:rowOff>
        </xdr:to>
        <xdr:sp macro="" textlink="">
          <xdr:nvSpPr>
            <xdr:cNvPr id="21970" name="Object 466" hidden="1">
              <a:extLst>
                <a:ext uri="{63B3BB69-23CF-44E3-9099-C40C66FF867C}">
                  <a14:compatExt spid="_x0000_s21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523875</xdr:colOff>
          <xdr:row>26</xdr:row>
          <xdr:rowOff>19050</xdr:rowOff>
        </xdr:from>
        <xdr:to>
          <xdr:col>6</xdr:col>
          <xdr:colOff>857250</xdr:colOff>
          <xdr:row>29</xdr:row>
          <xdr:rowOff>28575</xdr:rowOff>
        </xdr:to>
        <xdr:sp macro="" textlink="">
          <xdr:nvSpPr>
            <xdr:cNvPr id="21971" name="Object 467" hidden="1">
              <a:extLst>
                <a:ext uri="{63B3BB69-23CF-44E3-9099-C40C66FF867C}">
                  <a14:compatExt spid="_x0000_s21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20</xdr:row>
          <xdr:rowOff>28575</xdr:rowOff>
        </xdr:from>
        <xdr:to>
          <xdr:col>7</xdr:col>
          <xdr:colOff>19050</xdr:colOff>
          <xdr:row>23</xdr:row>
          <xdr:rowOff>28575</xdr:rowOff>
        </xdr:to>
        <xdr:sp macro="" textlink="">
          <xdr:nvSpPr>
            <xdr:cNvPr id="21972" name="Object 468" hidden="1">
              <a:extLst>
                <a:ext uri="{63B3BB69-23CF-44E3-9099-C40C66FF867C}">
                  <a14:compatExt spid="_x0000_s219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23</xdr:row>
          <xdr:rowOff>38100</xdr:rowOff>
        </xdr:from>
        <xdr:to>
          <xdr:col>6</xdr:col>
          <xdr:colOff>857250</xdr:colOff>
          <xdr:row>26</xdr:row>
          <xdr:rowOff>28575</xdr:rowOff>
        </xdr:to>
        <xdr:sp macro="" textlink="">
          <xdr:nvSpPr>
            <xdr:cNvPr id="21973" name="Object 469" hidden="1">
              <a:extLst>
                <a:ext uri="{63B3BB69-23CF-44E3-9099-C40C66FF867C}">
                  <a14:compatExt spid="_x0000_s219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87</xdr:row>
          <xdr:rowOff>180975</xdr:rowOff>
        </xdr:from>
        <xdr:to>
          <xdr:col>2</xdr:col>
          <xdr:colOff>752475</xdr:colOff>
          <xdr:row>91</xdr:row>
          <xdr:rowOff>57150</xdr:rowOff>
        </xdr:to>
        <xdr:sp macro="" textlink="">
          <xdr:nvSpPr>
            <xdr:cNvPr id="21974" name="Object 470" hidden="1">
              <a:extLst>
                <a:ext uri="{63B3BB69-23CF-44E3-9099-C40C66FF867C}">
                  <a14:compatExt spid="_x0000_s219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571500</xdr:colOff>
          <xdr:row>137</xdr:row>
          <xdr:rowOff>76200</xdr:rowOff>
        </xdr:from>
        <xdr:to>
          <xdr:col>4</xdr:col>
          <xdr:colOff>466725</xdr:colOff>
          <xdr:row>140</xdr:row>
          <xdr:rowOff>9525</xdr:rowOff>
        </xdr:to>
        <xdr:sp macro="" textlink="">
          <xdr:nvSpPr>
            <xdr:cNvPr id="21975" name="Object 471" hidden="1">
              <a:extLst>
                <a:ext uri="{63B3BB69-23CF-44E3-9099-C40C66FF867C}">
                  <a14:compatExt spid="_x0000_s219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914400</xdr:colOff>
          <xdr:row>91</xdr:row>
          <xdr:rowOff>123825</xdr:rowOff>
        </xdr:from>
        <xdr:to>
          <xdr:col>2</xdr:col>
          <xdr:colOff>771525</xdr:colOff>
          <xdr:row>95</xdr:row>
          <xdr:rowOff>47625</xdr:rowOff>
        </xdr:to>
        <xdr:sp macro="" textlink="">
          <xdr:nvSpPr>
            <xdr:cNvPr id="21976" name="Object 472" hidden="1">
              <a:extLst>
                <a:ext uri="{63B3BB69-23CF-44E3-9099-C40C66FF867C}">
                  <a14:compatExt spid="_x0000_s219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80</xdr:row>
          <xdr:rowOff>66675</xdr:rowOff>
        </xdr:from>
        <xdr:to>
          <xdr:col>2</xdr:col>
          <xdr:colOff>800100</xdr:colOff>
          <xdr:row>82</xdr:row>
          <xdr:rowOff>161925</xdr:rowOff>
        </xdr:to>
        <xdr:sp macro="" textlink="">
          <xdr:nvSpPr>
            <xdr:cNvPr id="21977" name="Object 473" hidden="1">
              <a:extLst>
                <a:ext uri="{63B3BB69-23CF-44E3-9099-C40C66FF867C}">
                  <a14:compatExt spid="_x0000_s219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84</xdr:row>
          <xdr:rowOff>38100</xdr:rowOff>
        </xdr:from>
        <xdr:to>
          <xdr:col>2</xdr:col>
          <xdr:colOff>800100</xdr:colOff>
          <xdr:row>86</xdr:row>
          <xdr:rowOff>180975</xdr:rowOff>
        </xdr:to>
        <xdr:sp macro="" textlink="">
          <xdr:nvSpPr>
            <xdr:cNvPr id="21978" name="Object 474" hidden="1">
              <a:extLst>
                <a:ext uri="{63B3BB69-23CF-44E3-9099-C40C66FF867C}">
                  <a14:compatExt spid="_x0000_s219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75</xdr:row>
          <xdr:rowOff>104775</xdr:rowOff>
        </xdr:from>
        <xdr:to>
          <xdr:col>16</xdr:col>
          <xdr:colOff>714375</xdr:colOff>
          <xdr:row>88</xdr:row>
          <xdr:rowOff>0</xdr:rowOff>
        </xdr:to>
        <xdr:sp macro="" textlink="">
          <xdr:nvSpPr>
            <xdr:cNvPr id="21979" name="Object 475" hidden="1">
              <a:extLst>
                <a:ext uri="{63B3BB69-23CF-44E3-9099-C40C66FF867C}">
                  <a14:compatExt spid="_x0000_s219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571500</xdr:colOff>
          <xdr:row>137</xdr:row>
          <xdr:rowOff>76200</xdr:rowOff>
        </xdr:from>
        <xdr:to>
          <xdr:col>23</xdr:col>
          <xdr:colOff>9525</xdr:colOff>
          <xdr:row>140</xdr:row>
          <xdr:rowOff>9525</xdr:rowOff>
        </xdr:to>
        <xdr:sp macro="" textlink="">
          <xdr:nvSpPr>
            <xdr:cNvPr id="21980" name="Object 476" hidden="1">
              <a:extLst>
                <a:ext uri="{63B3BB69-23CF-44E3-9099-C40C66FF867C}">
                  <a14:compatExt spid="_x0000_s219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74</xdr:row>
          <xdr:rowOff>123825</xdr:rowOff>
        </xdr:from>
        <xdr:to>
          <xdr:col>6</xdr:col>
          <xdr:colOff>790575</xdr:colOff>
          <xdr:row>76</xdr:row>
          <xdr:rowOff>85725</xdr:rowOff>
        </xdr:to>
        <xdr:sp macro="" textlink="">
          <xdr:nvSpPr>
            <xdr:cNvPr id="21981" name="Object 477" hidden="1">
              <a:extLst>
                <a:ext uri="{63B3BB69-23CF-44E3-9099-C40C66FF867C}">
                  <a14:compatExt spid="_x0000_s219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523875</xdr:colOff>
          <xdr:row>82</xdr:row>
          <xdr:rowOff>19050</xdr:rowOff>
        </xdr:from>
        <xdr:to>
          <xdr:col>6</xdr:col>
          <xdr:colOff>857250</xdr:colOff>
          <xdr:row>85</xdr:row>
          <xdr:rowOff>28575</xdr:rowOff>
        </xdr:to>
        <xdr:sp macro="" textlink="">
          <xdr:nvSpPr>
            <xdr:cNvPr id="21982" name="Object 478" hidden="1">
              <a:extLst>
                <a:ext uri="{63B3BB69-23CF-44E3-9099-C40C66FF867C}">
                  <a14:compatExt spid="_x0000_s219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76</xdr:row>
          <xdr:rowOff>28575</xdr:rowOff>
        </xdr:from>
        <xdr:to>
          <xdr:col>7</xdr:col>
          <xdr:colOff>19050</xdr:colOff>
          <xdr:row>79</xdr:row>
          <xdr:rowOff>28575</xdr:rowOff>
        </xdr:to>
        <xdr:sp macro="" textlink="">
          <xdr:nvSpPr>
            <xdr:cNvPr id="21983" name="Object 479" hidden="1">
              <a:extLst>
                <a:ext uri="{63B3BB69-23CF-44E3-9099-C40C66FF867C}">
                  <a14:compatExt spid="_x0000_s219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79</xdr:row>
          <xdr:rowOff>38100</xdr:rowOff>
        </xdr:from>
        <xdr:to>
          <xdr:col>6</xdr:col>
          <xdr:colOff>857250</xdr:colOff>
          <xdr:row>82</xdr:row>
          <xdr:rowOff>28575</xdr:rowOff>
        </xdr:to>
        <xdr:sp macro="" textlink="">
          <xdr:nvSpPr>
            <xdr:cNvPr id="21984" name="Object 480" hidden="1">
              <a:extLst>
                <a:ext uri="{63B3BB69-23CF-44E3-9099-C40C66FF867C}">
                  <a14:compatExt spid="_x0000_s219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160</xdr:row>
          <xdr:rowOff>180975</xdr:rowOff>
        </xdr:from>
        <xdr:to>
          <xdr:col>2</xdr:col>
          <xdr:colOff>752475</xdr:colOff>
          <xdr:row>164</xdr:row>
          <xdr:rowOff>57150</xdr:rowOff>
        </xdr:to>
        <xdr:sp macro="" textlink="">
          <xdr:nvSpPr>
            <xdr:cNvPr id="21985" name="Object 481" hidden="1">
              <a:extLst>
                <a:ext uri="{63B3BB69-23CF-44E3-9099-C40C66FF867C}">
                  <a14:compatExt spid="_x0000_s2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914400</xdr:colOff>
          <xdr:row>164</xdr:row>
          <xdr:rowOff>123825</xdr:rowOff>
        </xdr:from>
        <xdr:to>
          <xdr:col>2</xdr:col>
          <xdr:colOff>771525</xdr:colOff>
          <xdr:row>168</xdr:row>
          <xdr:rowOff>47625</xdr:rowOff>
        </xdr:to>
        <xdr:sp macro="" textlink="">
          <xdr:nvSpPr>
            <xdr:cNvPr id="21986" name="Object 482" hidden="1">
              <a:extLst>
                <a:ext uri="{63B3BB69-23CF-44E3-9099-C40C66FF867C}">
                  <a14:compatExt spid="_x0000_s21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153</xdr:row>
          <xdr:rowOff>66675</xdr:rowOff>
        </xdr:from>
        <xdr:to>
          <xdr:col>2</xdr:col>
          <xdr:colOff>800100</xdr:colOff>
          <xdr:row>155</xdr:row>
          <xdr:rowOff>161925</xdr:rowOff>
        </xdr:to>
        <xdr:sp macro="" textlink="">
          <xdr:nvSpPr>
            <xdr:cNvPr id="21987" name="Object 483" hidden="1">
              <a:extLst>
                <a:ext uri="{63B3BB69-23CF-44E3-9099-C40C66FF867C}">
                  <a14:compatExt spid="_x0000_s21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157</xdr:row>
          <xdr:rowOff>38100</xdr:rowOff>
        </xdr:from>
        <xdr:to>
          <xdr:col>2</xdr:col>
          <xdr:colOff>800100</xdr:colOff>
          <xdr:row>159</xdr:row>
          <xdr:rowOff>180975</xdr:rowOff>
        </xdr:to>
        <xdr:sp macro="" textlink="">
          <xdr:nvSpPr>
            <xdr:cNvPr id="21988" name="Object 484" hidden="1">
              <a:extLst>
                <a:ext uri="{63B3BB69-23CF-44E3-9099-C40C66FF867C}">
                  <a14:compatExt spid="_x0000_s21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148</xdr:row>
          <xdr:rowOff>104775</xdr:rowOff>
        </xdr:from>
        <xdr:to>
          <xdr:col>16</xdr:col>
          <xdr:colOff>714375</xdr:colOff>
          <xdr:row>161</xdr:row>
          <xdr:rowOff>0</xdr:rowOff>
        </xdr:to>
        <xdr:sp macro="" textlink="">
          <xdr:nvSpPr>
            <xdr:cNvPr id="21989" name="Object 485" hidden="1">
              <a:extLst>
                <a:ext uri="{63B3BB69-23CF-44E3-9099-C40C66FF867C}">
                  <a14:compatExt spid="_x0000_s219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147</xdr:row>
          <xdr:rowOff>123825</xdr:rowOff>
        </xdr:from>
        <xdr:to>
          <xdr:col>6</xdr:col>
          <xdr:colOff>790575</xdr:colOff>
          <xdr:row>149</xdr:row>
          <xdr:rowOff>85725</xdr:rowOff>
        </xdr:to>
        <xdr:sp macro="" textlink="">
          <xdr:nvSpPr>
            <xdr:cNvPr id="21990" name="Object 486" hidden="1">
              <a:extLst>
                <a:ext uri="{63B3BB69-23CF-44E3-9099-C40C66FF867C}">
                  <a14:compatExt spid="_x0000_s219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523875</xdr:colOff>
          <xdr:row>155</xdr:row>
          <xdr:rowOff>19050</xdr:rowOff>
        </xdr:from>
        <xdr:to>
          <xdr:col>6</xdr:col>
          <xdr:colOff>857250</xdr:colOff>
          <xdr:row>158</xdr:row>
          <xdr:rowOff>28575</xdr:rowOff>
        </xdr:to>
        <xdr:sp macro="" textlink="">
          <xdr:nvSpPr>
            <xdr:cNvPr id="21991" name="Object 487" hidden="1">
              <a:extLst>
                <a:ext uri="{63B3BB69-23CF-44E3-9099-C40C66FF867C}">
                  <a14:compatExt spid="_x0000_s219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149</xdr:row>
          <xdr:rowOff>28575</xdr:rowOff>
        </xdr:from>
        <xdr:to>
          <xdr:col>7</xdr:col>
          <xdr:colOff>19050</xdr:colOff>
          <xdr:row>152</xdr:row>
          <xdr:rowOff>28575</xdr:rowOff>
        </xdr:to>
        <xdr:sp macro="" textlink="">
          <xdr:nvSpPr>
            <xdr:cNvPr id="21992" name="Object 488" hidden="1">
              <a:extLst>
                <a:ext uri="{63B3BB69-23CF-44E3-9099-C40C66FF867C}">
                  <a14:compatExt spid="_x0000_s219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152</xdr:row>
          <xdr:rowOff>38100</xdr:rowOff>
        </xdr:from>
        <xdr:to>
          <xdr:col>6</xdr:col>
          <xdr:colOff>857250</xdr:colOff>
          <xdr:row>155</xdr:row>
          <xdr:rowOff>28575</xdr:rowOff>
        </xdr:to>
        <xdr:sp macro="" textlink="">
          <xdr:nvSpPr>
            <xdr:cNvPr id="21993" name="Object 489" hidden="1">
              <a:extLst>
                <a:ext uri="{63B3BB69-23CF-44E3-9099-C40C66FF867C}">
                  <a14:compatExt spid="_x0000_s21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244</xdr:row>
          <xdr:rowOff>180975</xdr:rowOff>
        </xdr:from>
        <xdr:to>
          <xdr:col>2</xdr:col>
          <xdr:colOff>752475</xdr:colOff>
          <xdr:row>248</xdr:row>
          <xdr:rowOff>57150</xdr:rowOff>
        </xdr:to>
        <xdr:sp macro="" textlink="">
          <xdr:nvSpPr>
            <xdr:cNvPr id="21994" name="Object 490" hidden="1">
              <a:extLst>
                <a:ext uri="{63B3BB69-23CF-44E3-9099-C40C66FF867C}">
                  <a14:compatExt spid="_x0000_s219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914400</xdr:colOff>
          <xdr:row>248</xdr:row>
          <xdr:rowOff>123825</xdr:rowOff>
        </xdr:from>
        <xdr:to>
          <xdr:col>2</xdr:col>
          <xdr:colOff>771525</xdr:colOff>
          <xdr:row>252</xdr:row>
          <xdr:rowOff>47625</xdr:rowOff>
        </xdr:to>
        <xdr:sp macro="" textlink="">
          <xdr:nvSpPr>
            <xdr:cNvPr id="21995" name="Object 491" hidden="1">
              <a:extLst>
                <a:ext uri="{63B3BB69-23CF-44E3-9099-C40C66FF867C}">
                  <a14:compatExt spid="_x0000_s21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237</xdr:row>
          <xdr:rowOff>66675</xdr:rowOff>
        </xdr:from>
        <xdr:to>
          <xdr:col>2</xdr:col>
          <xdr:colOff>800100</xdr:colOff>
          <xdr:row>239</xdr:row>
          <xdr:rowOff>161925</xdr:rowOff>
        </xdr:to>
        <xdr:sp macro="" textlink="">
          <xdr:nvSpPr>
            <xdr:cNvPr id="21996" name="Object 492" hidden="1">
              <a:extLst>
                <a:ext uri="{63B3BB69-23CF-44E3-9099-C40C66FF867C}">
                  <a14:compatExt spid="_x0000_s219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180975</xdr:colOff>
          <xdr:row>241</xdr:row>
          <xdr:rowOff>38100</xdr:rowOff>
        </xdr:from>
        <xdr:to>
          <xdr:col>2</xdr:col>
          <xdr:colOff>800100</xdr:colOff>
          <xdr:row>243</xdr:row>
          <xdr:rowOff>180975</xdr:rowOff>
        </xdr:to>
        <xdr:sp macro="" textlink="">
          <xdr:nvSpPr>
            <xdr:cNvPr id="21997" name="Object 493" hidden="1">
              <a:extLst>
                <a:ext uri="{63B3BB69-23CF-44E3-9099-C40C66FF867C}">
                  <a14:compatExt spid="_x0000_s219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232</xdr:row>
          <xdr:rowOff>104775</xdr:rowOff>
        </xdr:from>
        <xdr:to>
          <xdr:col>16</xdr:col>
          <xdr:colOff>714375</xdr:colOff>
          <xdr:row>245</xdr:row>
          <xdr:rowOff>0</xdr:rowOff>
        </xdr:to>
        <xdr:sp macro="" textlink="">
          <xdr:nvSpPr>
            <xdr:cNvPr id="21998" name="Object 494" hidden="1">
              <a:extLst>
                <a:ext uri="{63B3BB69-23CF-44E3-9099-C40C66FF867C}">
                  <a14:compatExt spid="_x0000_s219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231</xdr:row>
          <xdr:rowOff>123825</xdr:rowOff>
        </xdr:from>
        <xdr:to>
          <xdr:col>6</xdr:col>
          <xdr:colOff>790575</xdr:colOff>
          <xdr:row>233</xdr:row>
          <xdr:rowOff>85725</xdr:rowOff>
        </xdr:to>
        <xdr:sp macro="" textlink="">
          <xdr:nvSpPr>
            <xdr:cNvPr id="21999" name="Object 495" hidden="1">
              <a:extLst>
                <a:ext uri="{63B3BB69-23CF-44E3-9099-C40C66FF867C}">
                  <a14:compatExt spid="_x0000_s219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523875</xdr:colOff>
          <xdr:row>239</xdr:row>
          <xdr:rowOff>19050</xdr:rowOff>
        </xdr:from>
        <xdr:to>
          <xdr:col>6</xdr:col>
          <xdr:colOff>857250</xdr:colOff>
          <xdr:row>242</xdr:row>
          <xdr:rowOff>28575</xdr:rowOff>
        </xdr:to>
        <xdr:sp macro="" textlink="">
          <xdr:nvSpPr>
            <xdr:cNvPr id="22000" name="Object 496" hidden="1">
              <a:extLst>
                <a:ext uri="{63B3BB69-23CF-44E3-9099-C40C66FF867C}">
                  <a14:compatExt spid="_x0000_s220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571500</xdr:colOff>
          <xdr:row>233</xdr:row>
          <xdr:rowOff>28575</xdr:rowOff>
        </xdr:from>
        <xdr:to>
          <xdr:col>7</xdr:col>
          <xdr:colOff>19050</xdr:colOff>
          <xdr:row>236</xdr:row>
          <xdr:rowOff>28575</xdr:rowOff>
        </xdr:to>
        <xdr:sp macro="" textlink="">
          <xdr:nvSpPr>
            <xdr:cNvPr id="22001" name="Object 497" hidden="1">
              <a:extLst>
                <a:ext uri="{63B3BB69-23CF-44E3-9099-C40C66FF867C}">
                  <a14:compatExt spid="_x0000_s22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304800</xdr:colOff>
          <xdr:row>236</xdr:row>
          <xdr:rowOff>38100</xdr:rowOff>
        </xdr:from>
        <xdr:to>
          <xdr:col>6</xdr:col>
          <xdr:colOff>857250</xdr:colOff>
          <xdr:row>239</xdr:row>
          <xdr:rowOff>28575</xdr:rowOff>
        </xdr:to>
        <xdr:sp macro="" textlink="">
          <xdr:nvSpPr>
            <xdr:cNvPr id="22002" name="Object 498" hidden="1">
              <a:extLst>
                <a:ext uri="{63B3BB69-23CF-44E3-9099-C40C66FF867C}">
                  <a14:compatExt spid="_x0000_s22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47625</xdr:colOff>
      <xdr:row>4</xdr:row>
      <xdr:rowOff>85725</xdr:rowOff>
    </xdr:from>
    <xdr:to>
      <xdr:col>7</xdr:col>
      <xdr:colOff>561975</xdr:colOff>
      <xdr:row>13</xdr:row>
      <xdr:rowOff>57150</xdr:rowOff>
    </xdr:to>
    <xdr:pic>
      <xdr:nvPicPr>
        <xdr:cNvPr id="43" name="Image 42"/>
        <xdr:cNvPicPr/>
      </xdr:nvPicPr>
      <xdr:blipFill rotWithShape="1">
        <a:blip xmlns:r="http://schemas.openxmlformats.org/officeDocument/2006/relationships" r:embed="rId1"/>
        <a:srcRect l="33432" t="33688" r="33769" b="44375"/>
        <a:stretch/>
      </xdr:blipFill>
      <xdr:spPr bwMode="auto">
        <a:xfrm>
          <a:off x="2057400" y="942975"/>
          <a:ext cx="4876800" cy="16859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628650</xdr:colOff>
      <xdr:row>12</xdr:row>
      <xdr:rowOff>66675</xdr:rowOff>
    </xdr:from>
    <xdr:to>
      <xdr:col>14</xdr:col>
      <xdr:colOff>378460</xdr:colOff>
      <xdr:row>16</xdr:row>
      <xdr:rowOff>4445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7905750" y="2400300"/>
          <a:ext cx="4321810" cy="7283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304800</xdr:colOff>
          <xdr:row>24</xdr:row>
          <xdr:rowOff>133350</xdr:rowOff>
        </xdr:from>
        <xdr:to>
          <xdr:col>15</xdr:col>
          <xdr:colOff>0</xdr:colOff>
          <xdr:row>37</xdr:row>
          <xdr:rowOff>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31</xdr:row>
          <xdr:rowOff>180975</xdr:rowOff>
        </xdr:from>
        <xdr:to>
          <xdr:col>3</xdr:col>
          <xdr:colOff>752475</xdr:colOff>
          <xdr:row>35</xdr:row>
          <xdr:rowOff>57150</xdr:rowOff>
        </xdr:to>
        <xdr:sp macro="" textlink="">
          <xdr:nvSpPr>
            <xdr:cNvPr id="29698" name="Object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914400</xdr:colOff>
          <xdr:row>35</xdr:row>
          <xdr:rowOff>123825</xdr:rowOff>
        </xdr:from>
        <xdr:to>
          <xdr:col>3</xdr:col>
          <xdr:colOff>771525</xdr:colOff>
          <xdr:row>39</xdr:row>
          <xdr:rowOff>47625</xdr:rowOff>
        </xdr:to>
        <xdr:sp macro="" textlink="">
          <xdr:nvSpPr>
            <xdr:cNvPr id="29699" name="Object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24</xdr:row>
          <xdr:rowOff>66675</xdr:rowOff>
        </xdr:from>
        <xdr:to>
          <xdr:col>3</xdr:col>
          <xdr:colOff>800100</xdr:colOff>
          <xdr:row>26</xdr:row>
          <xdr:rowOff>161925</xdr:rowOff>
        </xdr:to>
        <xdr:sp macro="" textlink="">
          <xdr:nvSpPr>
            <xdr:cNvPr id="29700" name="Object 4" hidden="1">
              <a:extLst>
                <a:ext uri="{63B3BB69-23CF-44E3-9099-C40C66FF867C}">
                  <a14:compatExt spid="_x0000_s297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28</xdr:row>
          <xdr:rowOff>38100</xdr:rowOff>
        </xdr:from>
        <xdr:to>
          <xdr:col>4</xdr:col>
          <xdr:colOff>0</xdr:colOff>
          <xdr:row>30</xdr:row>
          <xdr:rowOff>171450</xdr:rowOff>
        </xdr:to>
        <xdr:sp macro="" textlink="">
          <xdr:nvSpPr>
            <xdr:cNvPr id="29701" name="Object 5" hidden="1">
              <a:extLst>
                <a:ext uri="{63B3BB69-23CF-44E3-9099-C40C66FF867C}">
                  <a14:compatExt spid="_x0000_s29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31</xdr:row>
          <xdr:rowOff>76200</xdr:rowOff>
        </xdr:from>
        <xdr:to>
          <xdr:col>6</xdr:col>
          <xdr:colOff>838200</xdr:colOff>
          <xdr:row>33</xdr:row>
          <xdr:rowOff>161925</xdr:rowOff>
        </xdr:to>
        <xdr:sp macro="" textlink="">
          <xdr:nvSpPr>
            <xdr:cNvPr id="29702" name="Object 6" hidden="1">
              <a:extLst>
                <a:ext uri="{63B3BB69-23CF-44E3-9099-C40C66FF867C}">
                  <a14:compatExt spid="_x0000_s29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22</xdr:row>
          <xdr:rowOff>114300</xdr:rowOff>
        </xdr:from>
        <xdr:to>
          <xdr:col>6</xdr:col>
          <xdr:colOff>828675</xdr:colOff>
          <xdr:row>24</xdr:row>
          <xdr:rowOff>76200</xdr:rowOff>
        </xdr:to>
        <xdr:sp macro="" textlink="">
          <xdr:nvSpPr>
            <xdr:cNvPr id="29703" name="Object 7" hidden="1">
              <a:extLst>
                <a:ext uri="{63B3BB69-23CF-44E3-9099-C40C66FF867C}">
                  <a14:compatExt spid="_x0000_s29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819150</xdr:colOff>
          <xdr:row>24</xdr:row>
          <xdr:rowOff>180975</xdr:rowOff>
        </xdr:from>
        <xdr:to>
          <xdr:col>6</xdr:col>
          <xdr:colOff>847725</xdr:colOff>
          <xdr:row>28</xdr:row>
          <xdr:rowOff>9525</xdr:rowOff>
        </xdr:to>
        <xdr:sp macro="" textlink="">
          <xdr:nvSpPr>
            <xdr:cNvPr id="29704" name="Object 8" hidden="1">
              <a:extLst>
                <a:ext uri="{63B3BB69-23CF-44E3-9099-C40C66FF867C}">
                  <a14:compatExt spid="_x0000_s29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28</xdr:row>
          <xdr:rowOff>47625</xdr:rowOff>
        </xdr:from>
        <xdr:to>
          <xdr:col>6</xdr:col>
          <xdr:colOff>828675</xdr:colOff>
          <xdr:row>30</xdr:row>
          <xdr:rowOff>180975</xdr:rowOff>
        </xdr:to>
        <xdr:sp macro="" textlink="">
          <xdr:nvSpPr>
            <xdr:cNvPr id="29705" name="Object 9" hidden="1">
              <a:extLst>
                <a:ext uri="{63B3BB69-23CF-44E3-9099-C40C66FF867C}">
                  <a14:compatExt spid="_x0000_s29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8</xdr:col>
      <xdr:colOff>590550</xdr:colOff>
      <xdr:row>73</xdr:row>
      <xdr:rowOff>0</xdr:rowOff>
    </xdr:from>
    <xdr:to>
      <xdr:col>14</xdr:col>
      <xdr:colOff>340360</xdr:colOff>
      <xdr:row>76</xdr:row>
      <xdr:rowOff>80645</xdr:rowOff>
    </xdr:to>
    <xdr:pic>
      <xdr:nvPicPr>
        <xdr:cNvPr id="13" name="Image 12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7867650" y="14230350"/>
          <a:ext cx="4321810" cy="7473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304800</xdr:colOff>
          <xdr:row>81</xdr:row>
          <xdr:rowOff>133350</xdr:rowOff>
        </xdr:from>
        <xdr:to>
          <xdr:col>15</xdr:col>
          <xdr:colOff>0</xdr:colOff>
          <xdr:row>94</xdr:row>
          <xdr:rowOff>0</xdr:rowOff>
        </xdr:to>
        <xdr:sp macro="" textlink="">
          <xdr:nvSpPr>
            <xdr:cNvPr id="29706" name="Object 10" hidden="1">
              <a:extLst>
                <a:ext uri="{63B3BB69-23CF-44E3-9099-C40C66FF867C}">
                  <a14:compatExt spid="_x0000_s29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88</xdr:row>
          <xdr:rowOff>180975</xdr:rowOff>
        </xdr:from>
        <xdr:to>
          <xdr:col>3</xdr:col>
          <xdr:colOff>752475</xdr:colOff>
          <xdr:row>92</xdr:row>
          <xdr:rowOff>57150</xdr:rowOff>
        </xdr:to>
        <xdr:sp macro="" textlink="">
          <xdr:nvSpPr>
            <xdr:cNvPr id="29707" name="Object 11" hidden="1">
              <a:extLst>
                <a:ext uri="{63B3BB69-23CF-44E3-9099-C40C66FF867C}">
                  <a14:compatExt spid="_x0000_s29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914400</xdr:colOff>
          <xdr:row>92</xdr:row>
          <xdr:rowOff>123825</xdr:rowOff>
        </xdr:from>
        <xdr:to>
          <xdr:col>3</xdr:col>
          <xdr:colOff>771525</xdr:colOff>
          <xdr:row>96</xdr:row>
          <xdr:rowOff>47625</xdr:rowOff>
        </xdr:to>
        <xdr:sp macro="" textlink="">
          <xdr:nvSpPr>
            <xdr:cNvPr id="29708" name="Object 12" hidden="1">
              <a:extLst>
                <a:ext uri="{63B3BB69-23CF-44E3-9099-C40C66FF867C}">
                  <a14:compatExt spid="_x0000_s29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81</xdr:row>
          <xdr:rowOff>66675</xdr:rowOff>
        </xdr:from>
        <xdr:to>
          <xdr:col>3</xdr:col>
          <xdr:colOff>800100</xdr:colOff>
          <xdr:row>83</xdr:row>
          <xdr:rowOff>161925</xdr:rowOff>
        </xdr:to>
        <xdr:sp macro="" textlink="">
          <xdr:nvSpPr>
            <xdr:cNvPr id="29709" name="Object 13" hidden="1">
              <a:extLst>
                <a:ext uri="{63B3BB69-23CF-44E3-9099-C40C66FF867C}">
                  <a14:compatExt spid="_x0000_s29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85</xdr:row>
          <xdr:rowOff>38100</xdr:rowOff>
        </xdr:from>
        <xdr:to>
          <xdr:col>4</xdr:col>
          <xdr:colOff>0</xdr:colOff>
          <xdr:row>87</xdr:row>
          <xdr:rowOff>171450</xdr:rowOff>
        </xdr:to>
        <xdr:sp macro="" textlink="">
          <xdr:nvSpPr>
            <xdr:cNvPr id="29710" name="Object 14" hidden="1">
              <a:extLst>
                <a:ext uri="{63B3BB69-23CF-44E3-9099-C40C66FF867C}">
                  <a14:compatExt spid="_x0000_s297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88</xdr:row>
          <xdr:rowOff>76200</xdr:rowOff>
        </xdr:from>
        <xdr:to>
          <xdr:col>6</xdr:col>
          <xdr:colOff>838200</xdr:colOff>
          <xdr:row>90</xdr:row>
          <xdr:rowOff>161925</xdr:rowOff>
        </xdr:to>
        <xdr:sp macro="" textlink="">
          <xdr:nvSpPr>
            <xdr:cNvPr id="29711" name="Object 15" hidden="1">
              <a:extLst>
                <a:ext uri="{63B3BB69-23CF-44E3-9099-C40C66FF867C}">
                  <a14:compatExt spid="_x0000_s29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79</xdr:row>
          <xdr:rowOff>114300</xdr:rowOff>
        </xdr:from>
        <xdr:to>
          <xdr:col>6</xdr:col>
          <xdr:colOff>828675</xdr:colOff>
          <xdr:row>81</xdr:row>
          <xdr:rowOff>76200</xdr:rowOff>
        </xdr:to>
        <xdr:sp macro="" textlink="">
          <xdr:nvSpPr>
            <xdr:cNvPr id="29712" name="Object 16" hidden="1">
              <a:extLst>
                <a:ext uri="{63B3BB69-23CF-44E3-9099-C40C66FF867C}">
                  <a14:compatExt spid="_x0000_s297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819150</xdr:colOff>
          <xdr:row>81</xdr:row>
          <xdr:rowOff>180975</xdr:rowOff>
        </xdr:from>
        <xdr:to>
          <xdr:col>6</xdr:col>
          <xdr:colOff>847725</xdr:colOff>
          <xdr:row>85</xdr:row>
          <xdr:rowOff>9525</xdr:rowOff>
        </xdr:to>
        <xdr:sp macro="" textlink="">
          <xdr:nvSpPr>
            <xdr:cNvPr id="29713" name="Object 17" hidden="1">
              <a:extLst>
                <a:ext uri="{63B3BB69-23CF-44E3-9099-C40C66FF867C}">
                  <a14:compatExt spid="_x0000_s29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85</xdr:row>
          <xdr:rowOff>47625</xdr:rowOff>
        </xdr:from>
        <xdr:to>
          <xdr:col>6</xdr:col>
          <xdr:colOff>828675</xdr:colOff>
          <xdr:row>87</xdr:row>
          <xdr:rowOff>180975</xdr:rowOff>
        </xdr:to>
        <xdr:sp macro="" textlink="">
          <xdr:nvSpPr>
            <xdr:cNvPr id="29714" name="Object 18" hidden="1">
              <a:extLst>
                <a:ext uri="{63B3BB69-23CF-44E3-9099-C40C66FF867C}">
                  <a14:compatExt spid="_x0000_s297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352425</xdr:colOff>
          <xdr:row>66</xdr:row>
          <xdr:rowOff>0</xdr:rowOff>
        </xdr:from>
        <xdr:to>
          <xdr:col>7</xdr:col>
          <xdr:colOff>781050</xdr:colOff>
          <xdr:row>69</xdr:row>
          <xdr:rowOff>161925</xdr:rowOff>
        </xdr:to>
        <xdr:sp macro="" textlink="">
          <xdr:nvSpPr>
            <xdr:cNvPr id="29724" name="Object 28" hidden="1">
              <a:extLst>
                <a:ext uri="{63B3BB69-23CF-44E3-9099-C40C66FF867C}">
                  <a14:compatExt spid="_x0000_s297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138</xdr:row>
          <xdr:rowOff>114300</xdr:rowOff>
        </xdr:from>
        <xdr:to>
          <xdr:col>6</xdr:col>
          <xdr:colOff>571500</xdr:colOff>
          <xdr:row>142</xdr:row>
          <xdr:rowOff>0</xdr:rowOff>
        </xdr:to>
        <xdr:sp macro="" textlink="">
          <xdr:nvSpPr>
            <xdr:cNvPr id="29725" name="Object 29" hidden="1">
              <a:extLst>
                <a:ext uri="{63B3BB69-23CF-44E3-9099-C40C66FF867C}">
                  <a14:compatExt spid="_x0000_s29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8</xdr:col>
      <xdr:colOff>628650</xdr:colOff>
      <xdr:row>147</xdr:row>
      <xdr:rowOff>66675</xdr:rowOff>
    </xdr:from>
    <xdr:to>
      <xdr:col>14</xdr:col>
      <xdr:colOff>378460</xdr:colOff>
      <xdr:row>150</xdr:row>
      <xdr:rowOff>194945</xdr:rowOff>
    </xdr:to>
    <xdr:pic>
      <xdr:nvPicPr>
        <xdr:cNvPr id="47" name="Image 46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6724650" y="27689175"/>
          <a:ext cx="4321810" cy="7473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457200</xdr:colOff>
          <xdr:row>154</xdr:row>
          <xdr:rowOff>180975</xdr:rowOff>
        </xdr:from>
        <xdr:to>
          <xdr:col>15</xdr:col>
          <xdr:colOff>152400</xdr:colOff>
          <xdr:row>167</xdr:row>
          <xdr:rowOff>47625</xdr:rowOff>
        </xdr:to>
        <xdr:sp macro="" textlink="">
          <xdr:nvSpPr>
            <xdr:cNvPr id="29737" name="Object 41" hidden="1">
              <a:extLst>
                <a:ext uri="{63B3BB69-23CF-44E3-9099-C40C66FF867C}">
                  <a14:compatExt spid="_x0000_s29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164</xdr:row>
          <xdr:rowOff>180975</xdr:rowOff>
        </xdr:from>
        <xdr:to>
          <xdr:col>3</xdr:col>
          <xdr:colOff>752475</xdr:colOff>
          <xdr:row>168</xdr:row>
          <xdr:rowOff>57150</xdr:rowOff>
        </xdr:to>
        <xdr:sp macro="" textlink="">
          <xdr:nvSpPr>
            <xdr:cNvPr id="29738" name="Object 42" hidden="1">
              <a:extLst>
                <a:ext uri="{63B3BB69-23CF-44E3-9099-C40C66FF867C}">
                  <a14:compatExt spid="_x0000_s29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914400</xdr:colOff>
          <xdr:row>168</xdr:row>
          <xdr:rowOff>123825</xdr:rowOff>
        </xdr:from>
        <xdr:to>
          <xdr:col>3</xdr:col>
          <xdr:colOff>771525</xdr:colOff>
          <xdr:row>172</xdr:row>
          <xdr:rowOff>47625</xdr:rowOff>
        </xdr:to>
        <xdr:sp macro="" textlink="">
          <xdr:nvSpPr>
            <xdr:cNvPr id="29739" name="Object 43" hidden="1">
              <a:extLst>
                <a:ext uri="{63B3BB69-23CF-44E3-9099-C40C66FF867C}">
                  <a14:compatExt spid="_x0000_s29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157</xdr:row>
          <xdr:rowOff>66675</xdr:rowOff>
        </xdr:from>
        <xdr:to>
          <xdr:col>3</xdr:col>
          <xdr:colOff>800100</xdr:colOff>
          <xdr:row>159</xdr:row>
          <xdr:rowOff>161925</xdr:rowOff>
        </xdr:to>
        <xdr:sp macro="" textlink="">
          <xdr:nvSpPr>
            <xdr:cNvPr id="29740" name="Object 44" hidden="1">
              <a:extLst>
                <a:ext uri="{63B3BB69-23CF-44E3-9099-C40C66FF867C}">
                  <a14:compatExt spid="_x0000_s29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161</xdr:row>
          <xdr:rowOff>38100</xdr:rowOff>
        </xdr:from>
        <xdr:to>
          <xdr:col>4</xdr:col>
          <xdr:colOff>0</xdr:colOff>
          <xdr:row>163</xdr:row>
          <xdr:rowOff>171450</xdr:rowOff>
        </xdr:to>
        <xdr:sp macro="" textlink="">
          <xdr:nvSpPr>
            <xdr:cNvPr id="29741" name="Object 45" hidden="1">
              <a:extLst>
                <a:ext uri="{63B3BB69-23CF-44E3-9099-C40C66FF867C}">
                  <a14:compatExt spid="_x0000_s29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164</xdr:row>
          <xdr:rowOff>76200</xdr:rowOff>
        </xdr:from>
        <xdr:to>
          <xdr:col>6</xdr:col>
          <xdr:colOff>838200</xdr:colOff>
          <xdr:row>166</xdr:row>
          <xdr:rowOff>161925</xdr:rowOff>
        </xdr:to>
        <xdr:sp macro="" textlink="">
          <xdr:nvSpPr>
            <xdr:cNvPr id="29742" name="Object 46" hidden="1">
              <a:extLst>
                <a:ext uri="{63B3BB69-23CF-44E3-9099-C40C66FF867C}">
                  <a14:compatExt spid="_x0000_s29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155</xdr:row>
          <xdr:rowOff>114300</xdr:rowOff>
        </xdr:from>
        <xdr:to>
          <xdr:col>6</xdr:col>
          <xdr:colOff>828675</xdr:colOff>
          <xdr:row>157</xdr:row>
          <xdr:rowOff>76200</xdr:rowOff>
        </xdr:to>
        <xdr:sp macro="" textlink="">
          <xdr:nvSpPr>
            <xdr:cNvPr id="29743" name="Object 47" hidden="1">
              <a:extLst>
                <a:ext uri="{63B3BB69-23CF-44E3-9099-C40C66FF867C}">
                  <a14:compatExt spid="_x0000_s29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819150</xdr:colOff>
          <xdr:row>157</xdr:row>
          <xdr:rowOff>180975</xdr:rowOff>
        </xdr:from>
        <xdr:to>
          <xdr:col>6</xdr:col>
          <xdr:colOff>847725</xdr:colOff>
          <xdr:row>161</xdr:row>
          <xdr:rowOff>9525</xdr:rowOff>
        </xdr:to>
        <xdr:sp macro="" textlink="">
          <xdr:nvSpPr>
            <xdr:cNvPr id="29744" name="Object 48" hidden="1">
              <a:extLst>
                <a:ext uri="{63B3BB69-23CF-44E3-9099-C40C66FF867C}">
                  <a14:compatExt spid="_x0000_s29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161</xdr:row>
          <xdr:rowOff>47625</xdr:rowOff>
        </xdr:from>
        <xdr:to>
          <xdr:col>6</xdr:col>
          <xdr:colOff>828675</xdr:colOff>
          <xdr:row>163</xdr:row>
          <xdr:rowOff>180975</xdr:rowOff>
        </xdr:to>
        <xdr:sp macro="" textlink="">
          <xdr:nvSpPr>
            <xdr:cNvPr id="29745" name="Object 49" hidden="1">
              <a:extLst>
                <a:ext uri="{63B3BB69-23CF-44E3-9099-C40C66FF867C}">
                  <a14:compatExt spid="_x0000_s29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230</xdr:row>
          <xdr:rowOff>114300</xdr:rowOff>
        </xdr:from>
        <xdr:to>
          <xdr:col>6</xdr:col>
          <xdr:colOff>571500</xdr:colOff>
          <xdr:row>234</xdr:row>
          <xdr:rowOff>0</xdr:rowOff>
        </xdr:to>
        <xdr:sp macro="" textlink="">
          <xdr:nvSpPr>
            <xdr:cNvPr id="29746" name="Object 50" hidden="1">
              <a:extLst>
                <a:ext uri="{63B3BB69-23CF-44E3-9099-C40C66FF867C}">
                  <a14:compatExt spid="_x0000_s29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8</xdr:col>
      <xdr:colOff>628650</xdr:colOff>
      <xdr:row>242</xdr:row>
      <xdr:rowOff>66675</xdr:rowOff>
    </xdr:from>
    <xdr:to>
      <xdr:col>14</xdr:col>
      <xdr:colOff>378460</xdr:colOff>
      <xdr:row>245</xdr:row>
      <xdr:rowOff>194945</xdr:rowOff>
    </xdr:to>
    <xdr:pic>
      <xdr:nvPicPr>
        <xdr:cNvPr id="58" name="Image 57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6724650" y="45872400"/>
          <a:ext cx="4321810" cy="7473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457200</xdr:colOff>
          <xdr:row>249</xdr:row>
          <xdr:rowOff>180975</xdr:rowOff>
        </xdr:from>
        <xdr:to>
          <xdr:col>15</xdr:col>
          <xdr:colOff>152400</xdr:colOff>
          <xdr:row>262</xdr:row>
          <xdr:rowOff>47625</xdr:rowOff>
        </xdr:to>
        <xdr:sp macro="" textlink="">
          <xdr:nvSpPr>
            <xdr:cNvPr id="29747" name="Object 51" hidden="1">
              <a:extLst>
                <a:ext uri="{63B3BB69-23CF-44E3-9099-C40C66FF867C}">
                  <a14:compatExt spid="_x0000_s29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259</xdr:row>
          <xdr:rowOff>180975</xdr:rowOff>
        </xdr:from>
        <xdr:to>
          <xdr:col>3</xdr:col>
          <xdr:colOff>752475</xdr:colOff>
          <xdr:row>263</xdr:row>
          <xdr:rowOff>57150</xdr:rowOff>
        </xdr:to>
        <xdr:sp macro="" textlink="">
          <xdr:nvSpPr>
            <xdr:cNvPr id="29748" name="Object 52" hidden="1">
              <a:extLst>
                <a:ext uri="{63B3BB69-23CF-44E3-9099-C40C66FF867C}">
                  <a14:compatExt spid="_x0000_s29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914400</xdr:colOff>
          <xdr:row>263</xdr:row>
          <xdr:rowOff>123825</xdr:rowOff>
        </xdr:from>
        <xdr:to>
          <xdr:col>3</xdr:col>
          <xdr:colOff>771525</xdr:colOff>
          <xdr:row>267</xdr:row>
          <xdr:rowOff>47625</xdr:rowOff>
        </xdr:to>
        <xdr:sp macro="" textlink="">
          <xdr:nvSpPr>
            <xdr:cNvPr id="29749" name="Object 53" hidden="1">
              <a:extLst>
                <a:ext uri="{63B3BB69-23CF-44E3-9099-C40C66FF867C}">
                  <a14:compatExt spid="_x0000_s29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</xdr:colOff>
          <xdr:row>252</xdr:row>
          <xdr:rowOff>66675</xdr:rowOff>
        </xdr:from>
        <xdr:to>
          <xdr:col>3</xdr:col>
          <xdr:colOff>800100</xdr:colOff>
          <xdr:row>254</xdr:row>
          <xdr:rowOff>161925</xdr:rowOff>
        </xdr:to>
        <xdr:sp macro="" textlink="">
          <xdr:nvSpPr>
            <xdr:cNvPr id="29750" name="Object 54" hidden="1">
              <a:extLst>
                <a:ext uri="{63B3BB69-23CF-44E3-9099-C40C66FF867C}">
                  <a14:compatExt spid="_x0000_s29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180975</xdr:colOff>
          <xdr:row>256</xdr:row>
          <xdr:rowOff>38100</xdr:rowOff>
        </xdr:from>
        <xdr:to>
          <xdr:col>4</xdr:col>
          <xdr:colOff>0</xdr:colOff>
          <xdr:row>258</xdr:row>
          <xdr:rowOff>171450</xdr:rowOff>
        </xdr:to>
        <xdr:sp macro="" textlink="">
          <xdr:nvSpPr>
            <xdr:cNvPr id="29751" name="Object 55" hidden="1">
              <a:extLst>
                <a:ext uri="{63B3BB69-23CF-44E3-9099-C40C66FF867C}">
                  <a14:compatExt spid="_x0000_s29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259</xdr:row>
          <xdr:rowOff>76200</xdr:rowOff>
        </xdr:from>
        <xdr:to>
          <xdr:col>6</xdr:col>
          <xdr:colOff>838200</xdr:colOff>
          <xdr:row>261</xdr:row>
          <xdr:rowOff>161925</xdr:rowOff>
        </xdr:to>
        <xdr:sp macro="" textlink="">
          <xdr:nvSpPr>
            <xdr:cNvPr id="29752" name="Object 56" hidden="1">
              <a:extLst>
                <a:ext uri="{63B3BB69-23CF-44E3-9099-C40C66FF867C}">
                  <a14:compatExt spid="_x0000_s297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495300</xdr:colOff>
          <xdr:row>250</xdr:row>
          <xdr:rowOff>114300</xdr:rowOff>
        </xdr:from>
        <xdr:to>
          <xdr:col>6</xdr:col>
          <xdr:colOff>828675</xdr:colOff>
          <xdr:row>252</xdr:row>
          <xdr:rowOff>76200</xdr:rowOff>
        </xdr:to>
        <xdr:sp macro="" textlink="">
          <xdr:nvSpPr>
            <xdr:cNvPr id="29753" name="Object 57" hidden="1">
              <a:extLst>
                <a:ext uri="{63B3BB69-23CF-44E3-9099-C40C66FF867C}">
                  <a14:compatExt spid="_x0000_s29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819150</xdr:colOff>
          <xdr:row>252</xdr:row>
          <xdr:rowOff>180975</xdr:rowOff>
        </xdr:from>
        <xdr:to>
          <xdr:col>6</xdr:col>
          <xdr:colOff>847725</xdr:colOff>
          <xdr:row>256</xdr:row>
          <xdr:rowOff>9525</xdr:rowOff>
        </xdr:to>
        <xdr:sp macro="" textlink="">
          <xdr:nvSpPr>
            <xdr:cNvPr id="29754" name="Object 58" hidden="1">
              <a:extLst>
                <a:ext uri="{63B3BB69-23CF-44E3-9099-C40C66FF867C}">
                  <a14:compatExt spid="_x0000_s29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104775</xdr:colOff>
          <xdr:row>256</xdr:row>
          <xdr:rowOff>47625</xdr:rowOff>
        </xdr:from>
        <xdr:to>
          <xdr:col>6</xdr:col>
          <xdr:colOff>828675</xdr:colOff>
          <xdr:row>258</xdr:row>
          <xdr:rowOff>180975</xdr:rowOff>
        </xdr:to>
        <xdr:sp macro="" textlink="">
          <xdr:nvSpPr>
            <xdr:cNvPr id="29755" name="Object 59" hidden="1">
              <a:extLst>
                <a:ext uri="{63B3BB69-23CF-44E3-9099-C40C66FF867C}">
                  <a14:compatExt spid="_x0000_s29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800100</xdr:colOff>
          <xdr:row>341</xdr:row>
          <xdr:rowOff>114300</xdr:rowOff>
        </xdr:from>
        <xdr:to>
          <xdr:col>6</xdr:col>
          <xdr:colOff>571500</xdr:colOff>
          <xdr:row>345</xdr:row>
          <xdr:rowOff>0</xdr:rowOff>
        </xdr:to>
        <xdr:sp macro="" textlink="">
          <xdr:nvSpPr>
            <xdr:cNvPr id="29756" name="Object 60" hidden="1">
              <a:extLst>
                <a:ext uri="{63B3BB69-23CF-44E3-9099-C40C66FF867C}">
                  <a14:compatExt spid="_x0000_s297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1019175</xdr:colOff>
      <xdr:row>4</xdr:row>
      <xdr:rowOff>57150</xdr:rowOff>
    </xdr:from>
    <xdr:to>
      <xdr:col>7</xdr:col>
      <xdr:colOff>447675</xdr:colOff>
      <xdr:row>13</xdr:row>
      <xdr:rowOff>28575</xdr:rowOff>
    </xdr:to>
    <xdr:pic>
      <xdr:nvPicPr>
        <xdr:cNvPr id="48" name="Image 47"/>
        <xdr:cNvPicPr/>
      </xdr:nvPicPr>
      <xdr:blipFill rotWithShape="1">
        <a:blip xmlns:r="http://schemas.openxmlformats.org/officeDocument/2006/relationships" r:embed="rId2"/>
        <a:srcRect l="33432" t="33688" r="33769" b="44375"/>
        <a:stretch/>
      </xdr:blipFill>
      <xdr:spPr bwMode="auto">
        <a:xfrm>
          <a:off x="1866900" y="914400"/>
          <a:ext cx="4876800" cy="16859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6.bin"/><Relationship Id="rId18" Type="http://schemas.openxmlformats.org/officeDocument/2006/relationships/oleObject" Target="../embeddings/oleObject11.bin"/><Relationship Id="rId26" Type="http://schemas.openxmlformats.org/officeDocument/2006/relationships/image" Target="../media/image7.emf"/><Relationship Id="rId39" Type="http://schemas.openxmlformats.org/officeDocument/2006/relationships/oleObject" Target="../embeddings/oleObject26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4.bin"/><Relationship Id="rId34" Type="http://schemas.openxmlformats.org/officeDocument/2006/relationships/oleObject" Target="../embeddings/oleObject21.bin"/><Relationship Id="rId42" Type="http://schemas.openxmlformats.org/officeDocument/2006/relationships/oleObject" Target="../embeddings/oleObject29.bin"/><Relationship Id="rId47" Type="http://schemas.openxmlformats.org/officeDocument/2006/relationships/oleObject" Target="../embeddings/oleObject34.bin"/><Relationship Id="rId50" Type="http://schemas.openxmlformats.org/officeDocument/2006/relationships/oleObject" Target="../embeddings/oleObject37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10.bin"/><Relationship Id="rId25" Type="http://schemas.openxmlformats.org/officeDocument/2006/relationships/oleObject" Target="../embeddings/oleObject16.bin"/><Relationship Id="rId33" Type="http://schemas.openxmlformats.org/officeDocument/2006/relationships/oleObject" Target="../embeddings/oleObject20.bin"/><Relationship Id="rId38" Type="http://schemas.openxmlformats.org/officeDocument/2006/relationships/oleObject" Target="../embeddings/oleObject25.bin"/><Relationship Id="rId46" Type="http://schemas.openxmlformats.org/officeDocument/2006/relationships/oleObject" Target="../embeddings/oleObject33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9.bin"/><Relationship Id="rId20" Type="http://schemas.openxmlformats.org/officeDocument/2006/relationships/oleObject" Target="../embeddings/oleObject13.bin"/><Relationship Id="rId29" Type="http://schemas.openxmlformats.org/officeDocument/2006/relationships/oleObject" Target="../embeddings/oleObject18.bin"/><Relationship Id="rId41" Type="http://schemas.openxmlformats.org/officeDocument/2006/relationships/oleObject" Target="../embeddings/oleObject2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6.emf"/><Relationship Id="rId32" Type="http://schemas.openxmlformats.org/officeDocument/2006/relationships/image" Target="../media/image10.emf"/><Relationship Id="rId37" Type="http://schemas.openxmlformats.org/officeDocument/2006/relationships/oleObject" Target="../embeddings/oleObject24.bin"/><Relationship Id="rId40" Type="http://schemas.openxmlformats.org/officeDocument/2006/relationships/oleObject" Target="../embeddings/oleObject27.bin"/><Relationship Id="rId45" Type="http://schemas.openxmlformats.org/officeDocument/2006/relationships/oleObject" Target="../embeddings/oleObject32.bin"/><Relationship Id="rId53" Type="http://schemas.openxmlformats.org/officeDocument/2006/relationships/oleObject" Target="../embeddings/oleObject40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8.bin"/><Relationship Id="rId23" Type="http://schemas.openxmlformats.org/officeDocument/2006/relationships/oleObject" Target="../embeddings/oleObject15.bin"/><Relationship Id="rId28" Type="http://schemas.openxmlformats.org/officeDocument/2006/relationships/image" Target="../media/image8.emf"/><Relationship Id="rId36" Type="http://schemas.openxmlformats.org/officeDocument/2006/relationships/oleObject" Target="../embeddings/oleObject23.bin"/><Relationship Id="rId49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12.bin"/><Relationship Id="rId31" Type="http://schemas.openxmlformats.org/officeDocument/2006/relationships/oleObject" Target="../embeddings/oleObject19.bin"/><Relationship Id="rId44" Type="http://schemas.openxmlformats.org/officeDocument/2006/relationships/oleObject" Target="../embeddings/oleObject31.bin"/><Relationship Id="rId52" Type="http://schemas.openxmlformats.org/officeDocument/2006/relationships/oleObject" Target="../embeddings/oleObject3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7.bin"/><Relationship Id="rId22" Type="http://schemas.openxmlformats.org/officeDocument/2006/relationships/image" Target="../media/image5.emf"/><Relationship Id="rId27" Type="http://schemas.openxmlformats.org/officeDocument/2006/relationships/oleObject" Target="../embeddings/oleObject17.bin"/><Relationship Id="rId30" Type="http://schemas.openxmlformats.org/officeDocument/2006/relationships/image" Target="../media/image9.emf"/><Relationship Id="rId35" Type="http://schemas.openxmlformats.org/officeDocument/2006/relationships/oleObject" Target="../embeddings/oleObject22.bin"/><Relationship Id="rId43" Type="http://schemas.openxmlformats.org/officeDocument/2006/relationships/oleObject" Target="../embeddings/oleObject30.bin"/><Relationship Id="rId48" Type="http://schemas.openxmlformats.org/officeDocument/2006/relationships/oleObject" Target="../embeddings/oleObject35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38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46.bin"/><Relationship Id="rId18" Type="http://schemas.openxmlformats.org/officeDocument/2006/relationships/oleObject" Target="../embeddings/oleObject50.bin"/><Relationship Id="rId26" Type="http://schemas.openxmlformats.org/officeDocument/2006/relationships/image" Target="../media/image16.emf"/><Relationship Id="rId39" Type="http://schemas.openxmlformats.org/officeDocument/2006/relationships/oleObject" Target="../embeddings/oleObject66.bin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52.bin"/><Relationship Id="rId34" Type="http://schemas.openxmlformats.org/officeDocument/2006/relationships/oleObject" Target="../embeddings/oleObject61.bin"/><Relationship Id="rId42" Type="http://schemas.openxmlformats.org/officeDocument/2006/relationships/oleObject" Target="../embeddings/oleObject69.bin"/><Relationship Id="rId47" Type="http://schemas.openxmlformats.org/officeDocument/2006/relationships/oleObject" Target="../embeddings/oleObject74.bin"/><Relationship Id="rId50" Type="http://schemas.openxmlformats.org/officeDocument/2006/relationships/oleObject" Target="../embeddings/oleObject77.bin"/><Relationship Id="rId7" Type="http://schemas.openxmlformats.org/officeDocument/2006/relationships/image" Target="../media/image3.emf"/><Relationship Id="rId12" Type="http://schemas.openxmlformats.org/officeDocument/2006/relationships/oleObject" Target="../embeddings/oleObject45.bin"/><Relationship Id="rId17" Type="http://schemas.openxmlformats.org/officeDocument/2006/relationships/image" Target="../media/image12.emf"/><Relationship Id="rId25" Type="http://schemas.openxmlformats.org/officeDocument/2006/relationships/oleObject" Target="../embeddings/oleObject54.bin"/><Relationship Id="rId33" Type="http://schemas.openxmlformats.org/officeDocument/2006/relationships/oleObject" Target="../embeddings/oleObject60.bin"/><Relationship Id="rId38" Type="http://schemas.openxmlformats.org/officeDocument/2006/relationships/oleObject" Target="../embeddings/oleObject65.bin"/><Relationship Id="rId46" Type="http://schemas.openxmlformats.org/officeDocument/2006/relationships/oleObject" Target="../embeddings/oleObject73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49.bin"/><Relationship Id="rId20" Type="http://schemas.openxmlformats.org/officeDocument/2006/relationships/image" Target="../media/image13.emf"/><Relationship Id="rId29" Type="http://schemas.openxmlformats.org/officeDocument/2006/relationships/oleObject" Target="../embeddings/oleObject56.bin"/><Relationship Id="rId41" Type="http://schemas.openxmlformats.org/officeDocument/2006/relationships/oleObject" Target="../embeddings/oleObject68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2.bin"/><Relationship Id="rId11" Type="http://schemas.openxmlformats.org/officeDocument/2006/relationships/image" Target="../media/image5.emf"/><Relationship Id="rId24" Type="http://schemas.openxmlformats.org/officeDocument/2006/relationships/image" Target="../media/image15.emf"/><Relationship Id="rId32" Type="http://schemas.openxmlformats.org/officeDocument/2006/relationships/oleObject" Target="../embeddings/oleObject59.bin"/><Relationship Id="rId37" Type="http://schemas.openxmlformats.org/officeDocument/2006/relationships/oleObject" Target="../embeddings/oleObject64.bin"/><Relationship Id="rId40" Type="http://schemas.openxmlformats.org/officeDocument/2006/relationships/oleObject" Target="../embeddings/oleObject67.bin"/><Relationship Id="rId45" Type="http://schemas.openxmlformats.org/officeDocument/2006/relationships/oleObject" Target="../embeddings/oleObject72.bin"/><Relationship Id="rId53" Type="http://schemas.openxmlformats.org/officeDocument/2006/relationships/oleObject" Target="../embeddings/oleObject80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48.bin"/><Relationship Id="rId23" Type="http://schemas.openxmlformats.org/officeDocument/2006/relationships/oleObject" Target="../embeddings/oleObject53.bin"/><Relationship Id="rId28" Type="http://schemas.openxmlformats.org/officeDocument/2006/relationships/image" Target="../media/image17.emf"/><Relationship Id="rId36" Type="http://schemas.openxmlformats.org/officeDocument/2006/relationships/oleObject" Target="../embeddings/oleObject63.bin"/><Relationship Id="rId49" Type="http://schemas.openxmlformats.org/officeDocument/2006/relationships/oleObject" Target="../embeddings/oleObject76.bin"/><Relationship Id="rId10" Type="http://schemas.openxmlformats.org/officeDocument/2006/relationships/oleObject" Target="../embeddings/oleObject44.bin"/><Relationship Id="rId19" Type="http://schemas.openxmlformats.org/officeDocument/2006/relationships/oleObject" Target="../embeddings/oleObject51.bin"/><Relationship Id="rId31" Type="http://schemas.openxmlformats.org/officeDocument/2006/relationships/oleObject" Target="../embeddings/oleObject58.bin"/><Relationship Id="rId44" Type="http://schemas.openxmlformats.org/officeDocument/2006/relationships/oleObject" Target="../embeddings/oleObject71.bin"/><Relationship Id="rId52" Type="http://schemas.openxmlformats.org/officeDocument/2006/relationships/oleObject" Target="../embeddings/oleObject79.bin"/><Relationship Id="rId4" Type="http://schemas.openxmlformats.org/officeDocument/2006/relationships/oleObject" Target="../embeddings/oleObject41.bin"/><Relationship Id="rId9" Type="http://schemas.openxmlformats.org/officeDocument/2006/relationships/image" Target="../media/image4.emf"/><Relationship Id="rId14" Type="http://schemas.openxmlformats.org/officeDocument/2006/relationships/oleObject" Target="../embeddings/oleObject47.bin"/><Relationship Id="rId22" Type="http://schemas.openxmlformats.org/officeDocument/2006/relationships/image" Target="../media/image14.emf"/><Relationship Id="rId27" Type="http://schemas.openxmlformats.org/officeDocument/2006/relationships/oleObject" Target="../embeddings/oleObject55.bin"/><Relationship Id="rId30" Type="http://schemas.openxmlformats.org/officeDocument/2006/relationships/oleObject" Target="../embeddings/oleObject57.bin"/><Relationship Id="rId35" Type="http://schemas.openxmlformats.org/officeDocument/2006/relationships/oleObject" Target="../embeddings/oleObject62.bin"/><Relationship Id="rId43" Type="http://schemas.openxmlformats.org/officeDocument/2006/relationships/oleObject" Target="../embeddings/oleObject70.bin"/><Relationship Id="rId48" Type="http://schemas.openxmlformats.org/officeDocument/2006/relationships/oleObject" Target="../embeddings/oleObject75.bin"/><Relationship Id="rId8" Type="http://schemas.openxmlformats.org/officeDocument/2006/relationships/oleObject" Target="../embeddings/oleObject43.bin"/><Relationship Id="rId51" Type="http://schemas.openxmlformats.org/officeDocument/2006/relationships/oleObject" Target="../embeddings/oleObject7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325"/>
  <sheetViews>
    <sheetView workbookViewId="0">
      <selection activeCell="L10" sqref="L10"/>
    </sheetView>
  </sheetViews>
  <sheetFormatPr baseColWidth="10" defaultRowHeight="15" x14ac:dyDescent="0.25"/>
  <cols>
    <col min="1" max="1" width="16.85546875" style="3" customWidth="1"/>
    <col min="2" max="2" width="13.28515625" style="3" customWidth="1"/>
    <col min="3" max="3" width="12.28515625" style="3" customWidth="1"/>
    <col min="4" max="7" width="13.28515625" style="3" customWidth="1"/>
    <col min="8" max="8" width="14.7109375" style="3" customWidth="1"/>
    <col min="9" max="16384" width="11.42578125" style="3"/>
  </cols>
  <sheetData>
    <row r="1" spans="2:3" x14ac:dyDescent="0.25">
      <c r="B1" s="1"/>
      <c r="C1" s="2"/>
    </row>
    <row r="2" spans="2:3" ht="18.75" x14ac:dyDescent="0.25">
      <c r="B2" s="1"/>
      <c r="C2" s="5" t="s">
        <v>186</v>
      </c>
    </row>
    <row r="3" spans="2:3" ht="18.75" x14ac:dyDescent="0.25">
      <c r="C3" s="5" t="s">
        <v>185</v>
      </c>
    </row>
    <row r="4" spans="2:3" x14ac:dyDescent="0.25">
      <c r="B4" s="6"/>
    </row>
    <row r="11" spans="2:3" x14ac:dyDescent="0.25">
      <c r="C11" s="1"/>
    </row>
    <row r="12" spans="2:3" x14ac:dyDescent="0.25">
      <c r="C12" s="1"/>
    </row>
    <row r="13" spans="2:3" x14ac:dyDescent="0.25">
      <c r="C13" s="1"/>
    </row>
    <row r="14" spans="2:3" x14ac:dyDescent="0.25">
      <c r="C14" s="1"/>
    </row>
    <row r="15" spans="2:3" x14ac:dyDescent="0.25">
      <c r="B15" s="1"/>
    </row>
    <row r="16" spans="2:3" x14ac:dyDescent="0.25">
      <c r="B16" s="1"/>
    </row>
    <row r="17" spans="1:11" ht="18.75" x14ac:dyDescent="0.25">
      <c r="C17" s="12" t="s">
        <v>187</v>
      </c>
    </row>
    <row r="18" spans="1:11" ht="18.75" x14ac:dyDescent="0.25">
      <c r="D18" s="5" t="s">
        <v>188</v>
      </c>
      <c r="K18" s="13" t="s">
        <v>8</v>
      </c>
    </row>
    <row r="19" spans="1:11" x14ac:dyDescent="0.25">
      <c r="B19" s="1"/>
    </row>
    <row r="20" spans="1:11" ht="18" x14ac:dyDescent="0.25">
      <c r="B20" s="1"/>
      <c r="C20" s="14" t="s">
        <v>193</v>
      </c>
      <c r="D20" s="3">
        <f>1/8</f>
        <v>0.125</v>
      </c>
      <c r="H20" s="3">
        <f>D20*D20/D22</f>
        <v>0.41666666666666669</v>
      </c>
    </row>
    <row r="21" spans="1:11" x14ac:dyDescent="0.25">
      <c r="B21" s="1"/>
    </row>
    <row r="22" spans="1:11" x14ac:dyDescent="0.25">
      <c r="B22" s="1"/>
      <c r="C22" s="3" t="s">
        <v>194</v>
      </c>
      <c r="D22" s="3">
        <f>1/(2/3)*2*(1+0.25)*0.01</f>
        <v>3.7499999999999999E-2</v>
      </c>
      <c r="E22" s="8"/>
      <c r="H22" s="3">
        <f>H20+D34</f>
        <v>0.32413912540645395</v>
      </c>
      <c r="I22" s="15"/>
    </row>
    <row r="23" spans="1:11" x14ac:dyDescent="0.25">
      <c r="B23" s="1"/>
      <c r="C23" s="9"/>
      <c r="D23" s="9"/>
      <c r="E23" s="8"/>
      <c r="I23" s="15"/>
    </row>
    <row r="24" spans="1:11" ht="18.75" x14ac:dyDescent="0.25">
      <c r="C24" s="7" t="s">
        <v>132</v>
      </c>
      <c r="D24" s="3">
        <v>0.01</v>
      </c>
      <c r="E24" s="5"/>
      <c r="I24" s="15"/>
    </row>
    <row r="25" spans="1:11" x14ac:dyDescent="0.25">
      <c r="B25" s="13"/>
      <c r="H25" s="3">
        <f>2*H20+2*D34+D20*D20*D20*D20*(D30-D38*D38)</f>
        <v>0.63386710958896797</v>
      </c>
      <c r="I25" s="15"/>
    </row>
    <row r="26" spans="1:11" x14ac:dyDescent="0.25">
      <c r="B26" s="16" t="s">
        <v>133</v>
      </c>
      <c r="D26" s="15">
        <f>-0.6*PI()*PI()</f>
        <v>-5.9217626406536148</v>
      </c>
    </row>
    <row r="27" spans="1:11" x14ac:dyDescent="0.25">
      <c r="B27" s="17"/>
      <c r="C27" s="17"/>
      <c r="D27" s="17"/>
      <c r="E27" s="17"/>
      <c r="F27" s="17"/>
    </row>
    <row r="28" spans="1:11" x14ac:dyDescent="0.25">
      <c r="B28" s="17"/>
      <c r="C28" s="17"/>
      <c r="D28" s="17"/>
      <c r="E28" s="17"/>
      <c r="F28" s="17"/>
      <c r="H28" s="3">
        <f>2+H20-D24*D20*D20*D38*D38</f>
        <v>2.3952673999040948</v>
      </c>
    </row>
    <row r="29" spans="1:11" x14ac:dyDescent="0.25">
      <c r="B29" s="17"/>
      <c r="C29" s="17"/>
      <c r="D29" s="17"/>
      <c r="E29" s="17"/>
      <c r="F29" s="17"/>
    </row>
    <row r="30" spans="1:11" x14ac:dyDescent="0.25">
      <c r="A30" s="3" t="s">
        <v>134</v>
      </c>
      <c r="B30" s="17"/>
      <c r="C30" s="17"/>
      <c r="D30" s="18">
        <f>0.8*POWER(PI(),4)</f>
        <v>77.927272827201946</v>
      </c>
      <c r="E30" s="17"/>
      <c r="F30" s="17"/>
    </row>
    <row r="31" spans="1:11" x14ac:dyDescent="0.25">
      <c r="B31" s="17"/>
      <c r="C31" s="17"/>
      <c r="D31" s="17"/>
      <c r="E31" s="17"/>
      <c r="F31" s="17"/>
    </row>
    <row r="34" spans="1:25" x14ac:dyDescent="0.25">
      <c r="D34" s="3">
        <f>D26*D20*D20</f>
        <v>-9.2527541260212731E-2</v>
      </c>
      <c r="G34" s="15"/>
      <c r="I34" s="4">
        <v>0</v>
      </c>
      <c r="J34" s="7" t="s">
        <v>138</v>
      </c>
      <c r="K34" s="19">
        <v>7.8651231133170461</v>
      </c>
    </row>
    <row r="35" spans="1:25" x14ac:dyDescent="0.25">
      <c r="C35" s="13"/>
      <c r="D35" s="20"/>
      <c r="E35" s="17"/>
      <c r="F35" s="17"/>
      <c r="I35" s="4" t="s">
        <v>195</v>
      </c>
      <c r="J35" s="7" t="s">
        <v>139</v>
      </c>
      <c r="K35" s="19">
        <v>8.9802299392461222</v>
      </c>
    </row>
    <row r="36" spans="1:25" x14ac:dyDescent="0.25">
      <c r="C36" s="13"/>
      <c r="D36" s="20"/>
      <c r="E36" s="17"/>
      <c r="I36" s="4" t="s">
        <v>196</v>
      </c>
      <c r="J36" s="7" t="s">
        <v>140</v>
      </c>
      <c r="K36" s="19">
        <v>9.971053756289507</v>
      </c>
    </row>
    <row r="37" spans="1:25" x14ac:dyDescent="0.25">
      <c r="C37" s="13"/>
      <c r="D37" s="20"/>
      <c r="E37" s="17"/>
      <c r="F37" s="17"/>
      <c r="I37" s="4" t="s">
        <v>197</v>
      </c>
      <c r="J37" s="7" t="s">
        <v>141</v>
      </c>
      <c r="K37" s="21">
        <v>10.87162395787364</v>
      </c>
    </row>
    <row r="38" spans="1:25" x14ac:dyDescent="0.25">
      <c r="C38" s="13"/>
      <c r="D38" s="22">
        <v>11.702790576630001</v>
      </c>
      <c r="E38" s="17"/>
      <c r="F38" s="23" t="s">
        <v>87</v>
      </c>
      <c r="G38" s="3">
        <f>10000000000*MDETERM(B43:W64)</f>
        <v>2.5703669659894987E-8</v>
      </c>
      <c r="I38" s="4" t="s">
        <v>198</v>
      </c>
      <c r="J38" s="7" t="s">
        <v>142</v>
      </c>
      <c r="K38" s="19">
        <v>11.702790576630001</v>
      </c>
    </row>
    <row r="39" spans="1:25" x14ac:dyDescent="0.25">
      <c r="C39" s="13"/>
      <c r="D39" s="20"/>
      <c r="E39" s="17"/>
      <c r="F39" s="17"/>
    </row>
    <row r="40" spans="1:25" x14ac:dyDescent="0.25">
      <c r="C40" s="13"/>
      <c r="D40" s="20"/>
      <c r="E40" s="17"/>
      <c r="F40" s="17"/>
    </row>
    <row r="41" spans="1:25" x14ac:dyDescent="0.25">
      <c r="C41" s="17"/>
      <c r="D41" s="20"/>
      <c r="E41" s="17"/>
      <c r="F41" s="17"/>
    </row>
    <row r="42" spans="1:25" x14ac:dyDescent="0.25">
      <c r="B42" s="4" t="s">
        <v>0</v>
      </c>
      <c r="C42" s="4" t="s">
        <v>199</v>
      </c>
      <c r="D42" s="4" t="s">
        <v>1</v>
      </c>
      <c r="E42" s="4" t="s">
        <v>200</v>
      </c>
      <c r="F42" s="4" t="s">
        <v>2</v>
      </c>
      <c r="G42" s="4" t="s">
        <v>201</v>
      </c>
      <c r="H42" s="4" t="s">
        <v>3</v>
      </c>
      <c r="I42" s="4" t="s">
        <v>202</v>
      </c>
      <c r="J42" s="4" t="s">
        <v>4</v>
      </c>
      <c r="K42" s="4" t="s">
        <v>203</v>
      </c>
      <c r="L42" s="4" t="s">
        <v>5</v>
      </c>
      <c r="M42" s="4" t="s">
        <v>204</v>
      </c>
      <c r="N42" s="4" t="s">
        <v>6</v>
      </c>
      <c r="O42" s="4" t="s">
        <v>205</v>
      </c>
      <c r="P42" s="4" t="s">
        <v>7</v>
      </c>
      <c r="Q42" s="4" t="s">
        <v>206</v>
      </c>
      <c r="R42" s="4" t="s">
        <v>31</v>
      </c>
      <c r="S42" s="4" t="s">
        <v>207</v>
      </c>
      <c r="T42" s="4" t="s">
        <v>32</v>
      </c>
      <c r="U42" s="4" t="s">
        <v>208</v>
      </c>
      <c r="V42" s="4" t="s">
        <v>33</v>
      </c>
      <c r="W42" s="4" t="s">
        <v>209</v>
      </c>
    </row>
    <row r="43" spans="1:25" x14ac:dyDescent="0.25">
      <c r="A43" s="3" t="s">
        <v>9</v>
      </c>
      <c r="B43" s="8">
        <f>$H$22</f>
        <v>0.32413912540645395</v>
      </c>
      <c r="C43" s="8">
        <f>$H$20/2</f>
        <v>0.20833333333333334</v>
      </c>
      <c r="D43" s="8">
        <f>-$H$25</f>
        <v>-0.63386710958896797</v>
      </c>
      <c r="E43" s="8">
        <v>0</v>
      </c>
      <c r="F43" s="8">
        <f>$H$22</f>
        <v>0.32413912540645395</v>
      </c>
      <c r="G43" s="8">
        <f>-$H$20/2</f>
        <v>-0.20833333333333334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Y43" s="8"/>
    </row>
    <row r="44" spans="1:25" x14ac:dyDescent="0.25">
      <c r="A44" s="3" t="s">
        <v>10</v>
      </c>
      <c r="B44" s="8">
        <f>-$H$20/2</f>
        <v>-0.20833333333333334</v>
      </c>
      <c r="C44" s="8">
        <v>1</v>
      </c>
      <c r="D44" s="8">
        <v>0</v>
      </c>
      <c r="E44" s="8">
        <f>-$H$28</f>
        <v>-2.3952673999040948</v>
      </c>
      <c r="F44" s="8">
        <f>$H$20/2</f>
        <v>0.20833333333333334</v>
      </c>
      <c r="G44" s="8">
        <v>1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Y44" s="8"/>
    </row>
    <row r="45" spans="1:25" x14ac:dyDescent="0.25">
      <c r="A45" s="3" t="s">
        <v>11</v>
      </c>
      <c r="B45" s="8">
        <v>0</v>
      </c>
      <c r="C45" s="8">
        <v>0</v>
      </c>
      <c r="D45" s="8">
        <f>$H$22</f>
        <v>0.32413912540645395</v>
      </c>
      <c r="E45" s="8">
        <f>$H$20/2</f>
        <v>0.20833333333333334</v>
      </c>
      <c r="F45" s="8">
        <f>-$H$25</f>
        <v>-0.63386710958896797</v>
      </c>
      <c r="G45" s="8">
        <v>0</v>
      </c>
      <c r="H45" s="8">
        <f>$H$22</f>
        <v>0.32413912540645395</v>
      </c>
      <c r="I45" s="8">
        <f>-$H$20/2</f>
        <v>-0.20833333333333334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Y45" s="8"/>
    </row>
    <row r="46" spans="1:25" x14ac:dyDescent="0.25">
      <c r="A46" s="3" t="s">
        <v>12</v>
      </c>
      <c r="B46" s="8">
        <v>0</v>
      </c>
      <c r="C46" s="8">
        <v>0</v>
      </c>
      <c r="D46" s="8">
        <f>-$H$20/2</f>
        <v>-0.20833333333333334</v>
      </c>
      <c r="E46" s="8">
        <v>1</v>
      </c>
      <c r="F46" s="8">
        <v>0</v>
      </c>
      <c r="G46" s="8">
        <f>-$H$28</f>
        <v>-2.3952673999040948</v>
      </c>
      <c r="H46" s="8">
        <f>$H$20/2</f>
        <v>0.20833333333333334</v>
      </c>
      <c r="I46" s="8">
        <v>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Y46" s="8"/>
    </row>
    <row r="47" spans="1:25" x14ac:dyDescent="0.25">
      <c r="A47" s="3" t="s">
        <v>13</v>
      </c>
      <c r="B47" s="8">
        <v>0</v>
      </c>
      <c r="C47" s="8">
        <v>0</v>
      </c>
      <c r="D47" s="8">
        <v>0</v>
      </c>
      <c r="E47" s="8">
        <v>0</v>
      </c>
      <c r="F47" s="8">
        <f>$H$22</f>
        <v>0.32413912540645395</v>
      </c>
      <c r="G47" s="8">
        <f>$H$20/2</f>
        <v>0.20833333333333334</v>
      </c>
      <c r="H47" s="8">
        <f>-$H$25</f>
        <v>-0.63386710958896797</v>
      </c>
      <c r="I47" s="8">
        <v>0</v>
      </c>
      <c r="J47" s="8">
        <f>$H$22</f>
        <v>0.32413912540645395</v>
      </c>
      <c r="K47" s="8">
        <f>-$H$20/2</f>
        <v>-0.20833333333333334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Y47" s="8"/>
    </row>
    <row r="48" spans="1:25" x14ac:dyDescent="0.25">
      <c r="A48" s="3" t="s">
        <v>14</v>
      </c>
      <c r="B48" s="8">
        <v>0</v>
      </c>
      <c r="C48" s="8">
        <v>0</v>
      </c>
      <c r="D48" s="8">
        <v>0</v>
      </c>
      <c r="E48" s="8">
        <v>0</v>
      </c>
      <c r="F48" s="8">
        <f>-$H$20/2</f>
        <v>-0.20833333333333334</v>
      </c>
      <c r="G48" s="8">
        <v>1</v>
      </c>
      <c r="H48" s="8">
        <v>0</v>
      </c>
      <c r="I48" s="8">
        <f>-$H$28</f>
        <v>-2.3952673999040948</v>
      </c>
      <c r="J48" s="8">
        <f>$H$20/2</f>
        <v>0.20833333333333334</v>
      </c>
      <c r="K48" s="8">
        <v>1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Y48" s="8"/>
    </row>
    <row r="49" spans="1:25" x14ac:dyDescent="0.25">
      <c r="A49" s="3" t="s">
        <v>15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f>$H$22</f>
        <v>0.32413912540645395</v>
      </c>
      <c r="I49" s="8">
        <f>$H$20/2</f>
        <v>0.20833333333333334</v>
      </c>
      <c r="J49" s="8">
        <f>-$H$25</f>
        <v>-0.63386710958896797</v>
      </c>
      <c r="K49" s="8">
        <v>0</v>
      </c>
      <c r="L49" s="8">
        <f>$H$22</f>
        <v>0.32413912540645395</v>
      </c>
      <c r="M49" s="8">
        <f>-$H$20/2</f>
        <v>-0.20833333333333334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Y49" s="8"/>
    </row>
    <row r="50" spans="1:25" x14ac:dyDescent="0.25">
      <c r="A50" s="3" t="s">
        <v>16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f>-$H$20/2</f>
        <v>-0.20833333333333334</v>
      </c>
      <c r="I50" s="8">
        <v>1</v>
      </c>
      <c r="J50" s="8">
        <v>0</v>
      </c>
      <c r="K50" s="8">
        <f>-$H$28</f>
        <v>-2.3952673999040948</v>
      </c>
      <c r="L50" s="8">
        <f>$H$20/2</f>
        <v>0.20833333333333334</v>
      </c>
      <c r="M50" s="8">
        <v>1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Y50" s="8"/>
    </row>
    <row r="51" spans="1:25" x14ac:dyDescent="0.25">
      <c r="A51" s="3" t="s">
        <v>17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f>$H$22</f>
        <v>0.32413912540645395</v>
      </c>
      <c r="K51" s="8">
        <f>$H$20/2</f>
        <v>0.20833333333333334</v>
      </c>
      <c r="L51" s="8">
        <f>-$H$25</f>
        <v>-0.63386710958896797</v>
      </c>
      <c r="M51" s="8">
        <v>0</v>
      </c>
      <c r="N51" s="8">
        <f>$H$22</f>
        <v>0.32413912540645395</v>
      </c>
      <c r="O51" s="8">
        <f>-$H$20/2</f>
        <v>-0.20833333333333334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Y51" s="8"/>
    </row>
    <row r="52" spans="1:25" x14ac:dyDescent="0.25">
      <c r="A52" s="3" t="s">
        <v>18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f>-$H$20/2</f>
        <v>-0.20833333333333334</v>
      </c>
      <c r="K52" s="8">
        <v>1</v>
      </c>
      <c r="L52" s="8">
        <v>0</v>
      </c>
      <c r="M52" s="8">
        <f>-$H$28</f>
        <v>-2.3952673999040948</v>
      </c>
      <c r="N52" s="8">
        <f>$H$20/2</f>
        <v>0.20833333333333334</v>
      </c>
      <c r="O52" s="8">
        <v>1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Y52" s="8"/>
    </row>
    <row r="53" spans="1:25" x14ac:dyDescent="0.25">
      <c r="A53" s="3" t="s">
        <v>21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f>$H$22</f>
        <v>0.32413912540645395</v>
      </c>
      <c r="M53" s="8">
        <f>$H$20/2</f>
        <v>0.20833333333333334</v>
      </c>
      <c r="N53" s="8">
        <f>-$H$25</f>
        <v>-0.63386710958896797</v>
      </c>
      <c r="O53" s="8">
        <v>0</v>
      </c>
      <c r="P53" s="8">
        <f>$H$22</f>
        <v>0.32413912540645395</v>
      </c>
      <c r="Q53" s="8">
        <f>-$H$20/2</f>
        <v>-0.20833333333333334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Y53" s="8"/>
    </row>
    <row r="54" spans="1:25" x14ac:dyDescent="0.25">
      <c r="A54" s="3" t="s">
        <v>22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f>-$H$20/2</f>
        <v>-0.20833333333333334</v>
      </c>
      <c r="M54" s="8">
        <v>1</v>
      </c>
      <c r="N54" s="8">
        <v>0</v>
      </c>
      <c r="O54" s="8">
        <f>-$H$28</f>
        <v>-2.3952673999040948</v>
      </c>
      <c r="P54" s="8">
        <f>$H$20/2</f>
        <v>0.20833333333333334</v>
      </c>
      <c r="Q54" s="8">
        <v>1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Y54" s="8"/>
    </row>
    <row r="55" spans="1:25" x14ac:dyDescent="0.25">
      <c r="A55" s="3" t="s">
        <v>23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f>$H$22</f>
        <v>0.32413912540645395</v>
      </c>
      <c r="O55" s="8">
        <f>$H$20/2</f>
        <v>0.20833333333333334</v>
      </c>
      <c r="P55" s="8">
        <f>-$H$25</f>
        <v>-0.63386710958896797</v>
      </c>
      <c r="Q55" s="8">
        <v>0</v>
      </c>
      <c r="R55" s="8">
        <f>$H$22</f>
        <v>0.32413912540645395</v>
      </c>
      <c r="S55" s="8">
        <f>-$H$20/2</f>
        <v>-0.20833333333333334</v>
      </c>
      <c r="T55" s="8">
        <v>0</v>
      </c>
      <c r="U55" s="8">
        <v>0</v>
      </c>
      <c r="V55" s="8">
        <v>0</v>
      </c>
      <c r="W55" s="8">
        <v>0</v>
      </c>
      <c r="Y55" s="8"/>
    </row>
    <row r="56" spans="1:25" x14ac:dyDescent="0.25">
      <c r="A56" s="3" t="s">
        <v>24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f>-$H$20/2</f>
        <v>-0.20833333333333334</v>
      </c>
      <c r="O56" s="8">
        <v>1</v>
      </c>
      <c r="P56" s="8">
        <v>0</v>
      </c>
      <c r="Q56" s="8">
        <f>-$H$28</f>
        <v>-2.3952673999040948</v>
      </c>
      <c r="R56" s="8">
        <f>$H$20/2</f>
        <v>0.20833333333333334</v>
      </c>
      <c r="S56" s="8">
        <v>1</v>
      </c>
      <c r="T56" s="8">
        <v>0</v>
      </c>
      <c r="U56" s="8">
        <v>0</v>
      </c>
      <c r="V56" s="8">
        <v>0</v>
      </c>
      <c r="W56" s="8">
        <v>0</v>
      </c>
      <c r="Y56" s="8"/>
    </row>
    <row r="57" spans="1:25" x14ac:dyDescent="0.25">
      <c r="A57" s="3" t="s">
        <v>25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f>$H$22</f>
        <v>0.32413912540645395</v>
      </c>
      <c r="Q57" s="8">
        <f>$H$20/2</f>
        <v>0.20833333333333334</v>
      </c>
      <c r="R57" s="8">
        <f>-$H$25</f>
        <v>-0.63386710958896797</v>
      </c>
      <c r="S57" s="8">
        <v>0</v>
      </c>
      <c r="T57" s="8">
        <f>$H$22</f>
        <v>0.32413912540645395</v>
      </c>
      <c r="U57" s="8">
        <f>-$H$20/2</f>
        <v>-0.20833333333333334</v>
      </c>
      <c r="V57" s="8">
        <v>0</v>
      </c>
      <c r="W57" s="8">
        <v>0</v>
      </c>
      <c r="Y57" s="8"/>
    </row>
    <row r="58" spans="1:25" x14ac:dyDescent="0.25">
      <c r="A58" s="3" t="s">
        <v>26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f>-$H$20/2</f>
        <v>-0.20833333333333334</v>
      </c>
      <c r="Q58" s="8">
        <v>1</v>
      </c>
      <c r="R58" s="8">
        <v>0</v>
      </c>
      <c r="S58" s="8">
        <f>-$H$28</f>
        <v>-2.3952673999040948</v>
      </c>
      <c r="T58" s="8">
        <f>$H$20/2</f>
        <v>0.20833333333333334</v>
      </c>
      <c r="U58" s="8">
        <v>1</v>
      </c>
      <c r="V58" s="8">
        <v>0</v>
      </c>
      <c r="W58" s="8">
        <v>0</v>
      </c>
      <c r="Y58" s="8"/>
    </row>
    <row r="59" spans="1:25" x14ac:dyDescent="0.25">
      <c r="A59" s="3" t="s">
        <v>27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f>$H$22</f>
        <v>0.32413912540645395</v>
      </c>
      <c r="S59" s="8">
        <f>$H$20/2</f>
        <v>0.20833333333333334</v>
      </c>
      <c r="T59" s="8">
        <f>-$H$25</f>
        <v>-0.63386710958896797</v>
      </c>
      <c r="U59" s="8">
        <v>0</v>
      </c>
      <c r="V59" s="8">
        <f>$H$22</f>
        <v>0.32413912540645395</v>
      </c>
      <c r="W59" s="8">
        <f>-$H$20/2</f>
        <v>-0.20833333333333334</v>
      </c>
      <c r="Y59" s="8"/>
    </row>
    <row r="60" spans="1:25" x14ac:dyDescent="0.25">
      <c r="A60" s="3" t="s">
        <v>28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f>-$H$20/2</f>
        <v>-0.20833333333333334</v>
      </c>
      <c r="S60" s="8">
        <v>1</v>
      </c>
      <c r="T60" s="8">
        <v>0</v>
      </c>
      <c r="U60" s="8">
        <f>-$H$28</f>
        <v>-2.3952673999040948</v>
      </c>
      <c r="V60" s="8">
        <f>$H$20/2</f>
        <v>0.20833333333333334</v>
      </c>
      <c r="W60" s="8">
        <v>1</v>
      </c>
      <c r="Y60" s="8"/>
    </row>
    <row r="61" spans="1:25" x14ac:dyDescent="0.25">
      <c r="A61" s="3" t="s">
        <v>19</v>
      </c>
      <c r="B61" s="8">
        <v>0</v>
      </c>
      <c r="C61" s="8">
        <v>0</v>
      </c>
      <c r="D61" s="8">
        <v>1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Y61" s="8"/>
    </row>
    <row r="62" spans="1:25" x14ac:dyDescent="0.25">
      <c r="A62" s="3" t="s">
        <v>20</v>
      </c>
      <c r="B62" s="8">
        <v>0</v>
      </c>
      <c r="C62" s="8">
        <v>0</v>
      </c>
      <c r="D62" s="8">
        <v>0</v>
      </c>
      <c r="E62" s="8">
        <v>1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Y62" s="8"/>
    </row>
    <row r="63" spans="1:25" x14ac:dyDescent="0.25">
      <c r="A63" s="3" t="s">
        <v>29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1</v>
      </c>
      <c r="U63" s="8">
        <v>0</v>
      </c>
      <c r="V63" s="8">
        <v>0</v>
      </c>
      <c r="W63" s="8">
        <v>0</v>
      </c>
      <c r="Y63" s="8"/>
    </row>
    <row r="64" spans="1:25" x14ac:dyDescent="0.25">
      <c r="A64" s="3" t="s">
        <v>30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1</v>
      </c>
      <c r="T64" s="8">
        <v>0</v>
      </c>
      <c r="U64" s="8">
        <v>0</v>
      </c>
      <c r="V64" s="8">
        <v>0</v>
      </c>
      <c r="W64" s="8">
        <v>-1</v>
      </c>
      <c r="Y64" s="8"/>
    </row>
    <row r="65" spans="2:17" x14ac:dyDescent="0.25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Q65" s="8"/>
    </row>
    <row r="66" spans="2:17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8"/>
    </row>
    <row r="67" spans="2:17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8"/>
    </row>
    <row r="68" spans="2:17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8"/>
    </row>
    <row r="69" spans="2:17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8"/>
    </row>
    <row r="70" spans="2:17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8"/>
    </row>
    <row r="71" spans="2:17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8"/>
    </row>
    <row r="72" spans="2:17" x14ac:dyDescent="0.25">
      <c r="D72" s="7"/>
      <c r="E72" s="7"/>
      <c r="F72" s="7"/>
      <c r="G72" s="7"/>
      <c r="H72" s="7"/>
      <c r="I72" s="7"/>
      <c r="J72" s="7"/>
      <c r="K72" s="7"/>
      <c r="L72" s="8"/>
    </row>
    <row r="73" spans="2:17" ht="18.75" x14ac:dyDescent="0.25">
      <c r="B73" s="12" t="s">
        <v>190</v>
      </c>
      <c r="D73" s="7"/>
      <c r="E73" s="7"/>
      <c r="F73" s="7"/>
      <c r="G73" s="7"/>
      <c r="H73" s="7"/>
      <c r="I73" s="7"/>
      <c r="J73" s="7"/>
      <c r="K73" s="7"/>
      <c r="L73" s="8"/>
    </row>
    <row r="74" spans="2:17" ht="18.75" x14ac:dyDescent="0.25">
      <c r="C74" s="5" t="s">
        <v>189</v>
      </c>
      <c r="K74" s="13" t="s">
        <v>8</v>
      </c>
    </row>
    <row r="75" spans="2:17" x14ac:dyDescent="0.25">
      <c r="B75" s="1"/>
    </row>
    <row r="76" spans="2:17" ht="18" x14ac:dyDescent="0.25">
      <c r="B76" s="1"/>
      <c r="C76" s="14" t="s">
        <v>193</v>
      </c>
      <c r="D76" s="3">
        <f>1/16</f>
        <v>6.25E-2</v>
      </c>
      <c r="H76" s="3">
        <f>D76*D76/D78</f>
        <v>0.10416666666666667</v>
      </c>
    </row>
    <row r="77" spans="2:17" x14ac:dyDescent="0.25">
      <c r="B77" s="1"/>
    </row>
    <row r="78" spans="2:17" x14ac:dyDescent="0.25">
      <c r="B78" s="1"/>
      <c r="C78" s="3" t="s">
        <v>194</v>
      </c>
      <c r="D78" s="3">
        <f>1/(2/3)*2*(1+0.25)*0.01</f>
        <v>3.7499999999999999E-2</v>
      </c>
      <c r="E78" s="8"/>
      <c r="H78" s="3">
        <f>H76+D90</f>
        <v>8.1034781351613488E-2</v>
      </c>
      <c r="I78" s="15"/>
    </row>
    <row r="79" spans="2:17" x14ac:dyDescent="0.25">
      <c r="B79" s="1"/>
      <c r="C79" s="9"/>
      <c r="D79" s="9"/>
      <c r="E79" s="8"/>
      <c r="I79" s="15"/>
    </row>
    <row r="80" spans="2:17" ht="18.75" x14ac:dyDescent="0.25">
      <c r="C80" s="7" t="s">
        <v>132</v>
      </c>
      <c r="D80" s="3">
        <v>0.01</v>
      </c>
      <c r="E80" s="5"/>
      <c r="I80" s="15"/>
    </row>
    <row r="81" spans="1:13" x14ac:dyDescent="0.25">
      <c r="B81" s="13"/>
      <c r="H81" s="3">
        <f>2*H76+2*D90+D76*D76*D76*D76*(D86-D94*D94)</f>
        <v>0.16126380848744815</v>
      </c>
      <c r="I81" s="15"/>
    </row>
    <row r="82" spans="1:13" x14ac:dyDescent="0.25">
      <c r="B82" s="16" t="s">
        <v>133</v>
      </c>
      <c r="D82" s="15">
        <f>-0.6*PI()*PI()</f>
        <v>-5.9217626406536148</v>
      </c>
    </row>
    <row r="83" spans="1:13" x14ac:dyDescent="0.25">
      <c r="B83" s="17"/>
      <c r="C83" s="17"/>
      <c r="D83" s="17"/>
      <c r="E83" s="17"/>
      <c r="F83" s="17"/>
    </row>
    <row r="84" spans="1:13" x14ac:dyDescent="0.25">
      <c r="B84" s="17"/>
      <c r="C84" s="17"/>
      <c r="D84" s="17"/>
      <c r="E84" s="17"/>
      <c r="F84" s="17"/>
      <c r="H84" s="3">
        <f>2+H76-D80*D76*D76*D94*D94</f>
        <v>2.09905990177946</v>
      </c>
    </row>
    <row r="85" spans="1:13" x14ac:dyDescent="0.25">
      <c r="B85" s="17"/>
      <c r="C85" s="17"/>
      <c r="D85" s="17"/>
      <c r="E85" s="17"/>
      <c r="F85" s="17"/>
    </row>
    <row r="86" spans="1:13" x14ac:dyDescent="0.25">
      <c r="A86" s="3" t="s">
        <v>134</v>
      </c>
      <c r="B86" s="17"/>
      <c r="C86" s="17"/>
      <c r="D86" s="18">
        <f>0.8*POWER(PI(),4)</f>
        <v>77.927272827201946</v>
      </c>
      <c r="E86" s="17"/>
      <c r="F86" s="17"/>
    </row>
    <row r="87" spans="1:13" x14ac:dyDescent="0.25">
      <c r="B87" s="17"/>
      <c r="C87" s="17"/>
      <c r="D87" s="17"/>
      <c r="E87" s="17"/>
      <c r="F87" s="17"/>
    </row>
    <row r="89" spans="1:13" x14ac:dyDescent="0.25">
      <c r="K89" s="7" t="s">
        <v>135</v>
      </c>
      <c r="L89" s="7" t="s">
        <v>136</v>
      </c>
      <c r="M89" s="7" t="s">
        <v>137</v>
      </c>
    </row>
    <row r="90" spans="1:13" x14ac:dyDescent="0.25">
      <c r="D90" s="3">
        <f>D82*D76*D76</f>
        <v>-2.3131885315053183E-2</v>
      </c>
      <c r="G90" s="15"/>
      <c r="I90" s="4">
        <v>0</v>
      </c>
      <c r="J90" s="7" t="s">
        <v>138</v>
      </c>
      <c r="K90" s="19">
        <v>7.8651231133170461</v>
      </c>
      <c r="L90" s="19">
        <v>7.4680127109035128</v>
      </c>
    </row>
    <row r="91" spans="1:13" x14ac:dyDescent="0.25">
      <c r="C91" s="13"/>
      <c r="D91" s="20"/>
      <c r="E91" s="17"/>
      <c r="F91" s="17"/>
      <c r="I91" s="4" t="s">
        <v>195</v>
      </c>
      <c r="J91" s="7" t="s">
        <v>139</v>
      </c>
      <c r="K91" s="19">
        <v>8.9802299392461222</v>
      </c>
      <c r="L91" s="19">
        <v>8.6326531405311613</v>
      </c>
    </row>
    <row r="92" spans="1:13" x14ac:dyDescent="0.25">
      <c r="C92" s="13"/>
      <c r="D92" s="20"/>
      <c r="E92" s="17"/>
      <c r="I92" s="4" t="s">
        <v>196</v>
      </c>
      <c r="J92" s="7" t="s">
        <v>140</v>
      </c>
      <c r="K92" s="19">
        <v>9.971053756289507</v>
      </c>
      <c r="L92" s="19">
        <v>9.6574805016006788</v>
      </c>
    </row>
    <row r="93" spans="1:13" x14ac:dyDescent="0.25">
      <c r="C93" s="13"/>
      <c r="D93" s="20"/>
      <c r="E93" s="17"/>
      <c r="F93" s="17"/>
      <c r="I93" s="4" t="s">
        <v>197</v>
      </c>
      <c r="J93" s="7" t="s">
        <v>141</v>
      </c>
      <c r="K93" s="21">
        <v>10.87162395787364</v>
      </c>
      <c r="L93" s="19">
        <v>10.583184416863132</v>
      </c>
    </row>
    <row r="94" spans="1:13" x14ac:dyDescent="0.25">
      <c r="C94" s="13"/>
      <c r="D94" s="22">
        <v>11.433861163775033</v>
      </c>
      <c r="E94" s="17"/>
      <c r="F94" s="23" t="s">
        <v>87</v>
      </c>
      <c r="G94" s="3">
        <f>100000000000000000000*MDETERM(B99:AM136)</f>
        <v>-4.2929548153599868E-6</v>
      </c>
      <c r="I94" s="4" t="s">
        <v>198</v>
      </c>
      <c r="J94" s="7" t="s">
        <v>142</v>
      </c>
      <c r="K94" s="19">
        <v>11.702790576630001</v>
      </c>
      <c r="L94" s="19">
        <v>11.433861163775033</v>
      </c>
    </row>
    <row r="95" spans="1:13" x14ac:dyDescent="0.25">
      <c r="C95" s="13"/>
      <c r="D95" s="20"/>
      <c r="E95" s="17"/>
      <c r="F95" s="17"/>
    </row>
    <row r="96" spans="1:13" x14ac:dyDescent="0.25">
      <c r="C96" s="13"/>
      <c r="D96" s="20"/>
      <c r="E96" s="17"/>
      <c r="F96" s="17"/>
    </row>
    <row r="97" spans="1:39" x14ac:dyDescent="0.25">
      <c r="C97" s="17"/>
      <c r="D97" s="20"/>
      <c r="E97" s="17"/>
      <c r="F97" s="17"/>
    </row>
    <row r="98" spans="1:39" x14ac:dyDescent="0.25">
      <c r="B98" s="4" t="s">
        <v>0</v>
      </c>
      <c r="C98" s="4" t="s">
        <v>199</v>
      </c>
      <c r="D98" s="4" t="s">
        <v>1</v>
      </c>
      <c r="E98" s="4" t="s">
        <v>200</v>
      </c>
      <c r="F98" s="4" t="s">
        <v>2</v>
      </c>
      <c r="G98" s="4" t="s">
        <v>201</v>
      </c>
      <c r="H98" s="4" t="s">
        <v>3</v>
      </c>
      <c r="I98" s="4" t="s">
        <v>202</v>
      </c>
      <c r="J98" s="4" t="s">
        <v>4</v>
      </c>
      <c r="K98" s="4" t="s">
        <v>203</v>
      </c>
      <c r="L98" s="4" t="s">
        <v>5</v>
      </c>
      <c r="M98" s="4" t="s">
        <v>204</v>
      </c>
      <c r="N98" s="4" t="s">
        <v>6</v>
      </c>
      <c r="O98" s="4" t="s">
        <v>205</v>
      </c>
      <c r="P98" s="4" t="s">
        <v>7</v>
      </c>
      <c r="Q98" s="4" t="s">
        <v>206</v>
      </c>
      <c r="R98" s="4" t="s">
        <v>31</v>
      </c>
      <c r="S98" s="4" t="s">
        <v>207</v>
      </c>
      <c r="T98" s="4" t="s">
        <v>32</v>
      </c>
      <c r="U98" s="4" t="s">
        <v>208</v>
      </c>
      <c r="V98" s="4" t="s">
        <v>33</v>
      </c>
      <c r="W98" s="4" t="s">
        <v>209</v>
      </c>
      <c r="X98" s="4" t="s">
        <v>42</v>
      </c>
      <c r="Y98" s="4" t="s">
        <v>210</v>
      </c>
      <c r="Z98" s="4" t="s">
        <v>43</v>
      </c>
      <c r="AA98" s="4" t="s">
        <v>211</v>
      </c>
      <c r="AB98" s="4" t="s">
        <v>44</v>
      </c>
      <c r="AC98" s="4" t="s">
        <v>212</v>
      </c>
      <c r="AD98" s="4" t="s">
        <v>45</v>
      </c>
      <c r="AE98" s="4" t="s">
        <v>213</v>
      </c>
      <c r="AF98" s="4" t="s">
        <v>56</v>
      </c>
      <c r="AG98" s="4" t="s">
        <v>214</v>
      </c>
      <c r="AH98" s="4" t="s">
        <v>57</v>
      </c>
      <c r="AI98" s="4" t="s">
        <v>215</v>
      </c>
      <c r="AJ98" s="4" t="s">
        <v>58</v>
      </c>
      <c r="AK98" s="4" t="s">
        <v>216</v>
      </c>
      <c r="AL98" s="4" t="s">
        <v>59</v>
      </c>
      <c r="AM98" s="4" t="s">
        <v>88</v>
      </c>
    </row>
    <row r="99" spans="1:39" x14ac:dyDescent="0.25">
      <c r="A99" s="3" t="s">
        <v>9</v>
      </c>
      <c r="B99" s="8">
        <f>$H$78</f>
        <v>8.1034781351613488E-2</v>
      </c>
      <c r="C99" s="8">
        <f>$H$76/2</f>
        <v>5.2083333333333336E-2</v>
      </c>
      <c r="D99" s="8">
        <f>-$H$81</f>
        <v>-0.16126380848744815</v>
      </c>
      <c r="E99" s="8">
        <v>0</v>
      </c>
      <c r="F99" s="8">
        <f>$H$78</f>
        <v>8.1034781351613488E-2</v>
      </c>
      <c r="G99" s="8">
        <f>-$H$76/2</f>
        <v>-5.2083333333333336E-2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</row>
    <row r="100" spans="1:39" x14ac:dyDescent="0.25">
      <c r="A100" s="3" t="s">
        <v>10</v>
      </c>
      <c r="B100" s="8">
        <f>-$H$76/2</f>
        <v>-5.2083333333333336E-2</v>
      </c>
      <c r="C100" s="8">
        <v>1</v>
      </c>
      <c r="D100" s="8">
        <v>0</v>
      </c>
      <c r="E100" s="8">
        <f>-$H$84</f>
        <v>-2.09905990177946</v>
      </c>
      <c r="F100" s="8">
        <f>$H$76/2</f>
        <v>5.2083333333333336E-2</v>
      </c>
      <c r="G100" s="8">
        <v>1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</row>
    <row r="101" spans="1:39" x14ac:dyDescent="0.25">
      <c r="A101" s="3" t="s">
        <v>11</v>
      </c>
      <c r="B101" s="8">
        <v>0</v>
      </c>
      <c r="C101" s="8">
        <v>0</v>
      </c>
      <c r="D101" s="8">
        <f>$H$78</f>
        <v>8.1034781351613488E-2</v>
      </c>
      <c r="E101" s="8">
        <f>$H$76/2</f>
        <v>5.2083333333333336E-2</v>
      </c>
      <c r="F101" s="8">
        <f>-$H$81</f>
        <v>-0.16126380848744815</v>
      </c>
      <c r="G101" s="8">
        <v>0</v>
      </c>
      <c r="H101" s="8">
        <f>$H$78</f>
        <v>8.1034781351613488E-2</v>
      </c>
      <c r="I101" s="8">
        <f>-$H$76/2</f>
        <v>-5.2083333333333336E-2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</row>
    <row r="102" spans="1:39" x14ac:dyDescent="0.25">
      <c r="A102" s="3" t="s">
        <v>12</v>
      </c>
      <c r="B102" s="8">
        <v>0</v>
      </c>
      <c r="C102" s="8">
        <v>0</v>
      </c>
      <c r="D102" s="8">
        <f>-$H$76/2</f>
        <v>-5.2083333333333336E-2</v>
      </c>
      <c r="E102" s="8">
        <v>1</v>
      </c>
      <c r="F102" s="8">
        <v>0</v>
      </c>
      <c r="G102" s="8">
        <f>-$H$84</f>
        <v>-2.09905990177946</v>
      </c>
      <c r="H102" s="8">
        <f>$H$76/2</f>
        <v>5.2083333333333336E-2</v>
      </c>
      <c r="I102" s="8">
        <v>1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</row>
    <row r="103" spans="1:39" x14ac:dyDescent="0.25">
      <c r="A103" s="3" t="s">
        <v>13</v>
      </c>
      <c r="B103" s="8">
        <v>0</v>
      </c>
      <c r="C103" s="8">
        <v>0</v>
      </c>
      <c r="D103" s="8">
        <v>0</v>
      </c>
      <c r="E103" s="8">
        <v>0</v>
      </c>
      <c r="F103" s="8">
        <f>$H$78</f>
        <v>8.1034781351613488E-2</v>
      </c>
      <c r="G103" s="8">
        <f>$H$76/2</f>
        <v>5.2083333333333336E-2</v>
      </c>
      <c r="H103" s="8">
        <f>-$H$81</f>
        <v>-0.16126380848744815</v>
      </c>
      <c r="I103" s="8">
        <v>0</v>
      </c>
      <c r="J103" s="8">
        <f>$H$78</f>
        <v>8.1034781351613488E-2</v>
      </c>
      <c r="K103" s="8">
        <f>-$H$76/2</f>
        <v>-5.2083333333333336E-2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</row>
    <row r="104" spans="1:39" x14ac:dyDescent="0.25">
      <c r="A104" s="3" t="s">
        <v>14</v>
      </c>
      <c r="B104" s="8">
        <v>0</v>
      </c>
      <c r="C104" s="8">
        <v>0</v>
      </c>
      <c r="D104" s="8">
        <v>0</v>
      </c>
      <c r="E104" s="8">
        <v>0</v>
      </c>
      <c r="F104" s="8">
        <f>-$H$76/2</f>
        <v>-5.2083333333333336E-2</v>
      </c>
      <c r="G104" s="8">
        <v>1</v>
      </c>
      <c r="H104" s="8">
        <v>0</v>
      </c>
      <c r="I104" s="8">
        <f>-$H$84</f>
        <v>-2.09905990177946</v>
      </c>
      <c r="J104" s="8">
        <f>$H$76/2</f>
        <v>5.2083333333333336E-2</v>
      </c>
      <c r="K104" s="8">
        <v>1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</row>
    <row r="105" spans="1:39" x14ac:dyDescent="0.25">
      <c r="A105" s="3" t="s">
        <v>15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f>$H$78</f>
        <v>8.1034781351613488E-2</v>
      </c>
      <c r="I105" s="8">
        <f>$H$76/2</f>
        <v>5.2083333333333336E-2</v>
      </c>
      <c r="J105" s="8">
        <f>-$H$81</f>
        <v>-0.16126380848744815</v>
      </c>
      <c r="K105" s="8">
        <v>0</v>
      </c>
      <c r="L105" s="8">
        <f>$H$78</f>
        <v>8.1034781351613488E-2</v>
      </c>
      <c r="M105" s="8">
        <f>-$H$76/2</f>
        <v>-5.2083333333333336E-2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</row>
    <row r="106" spans="1:39" x14ac:dyDescent="0.25">
      <c r="A106" s="3" t="s">
        <v>16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f>-$H$76/2</f>
        <v>-5.2083333333333336E-2</v>
      </c>
      <c r="I106" s="8">
        <v>1</v>
      </c>
      <c r="J106" s="8">
        <v>0</v>
      </c>
      <c r="K106" s="8">
        <f>-$H$84</f>
        <v>-2.09905990177946</v>
      </c>
      <c r="L106" s="8">
        <f>$H$76/2</f>
        <v>5.2083333333333336E-2</v>
      </c>
      <c r="M106" s="8">
        <v>1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</row>
    <row r="107" spans="1:39" x14ac:dyDescent="0.25">
      <c r="A107" s="3" t="s">
        <v>17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f>$H$78</f>
        <v>8.1034781351613488E-2</v>
      </c>
      <c r="K107" s="8">
        <f>$H$76/2</f>
        <v>5.2083333333333336E-2</v>
      </c>
      <c r="L107" s="8">
        <f>-$H$81</f>
        <v>-0.16126380848744815</v>
      </c>
      <c r="M107" s="8">
        <v>0</v>
      </c>
      <c r="N107" s="8">
        <f>$H$78</f>
        <v>8.1034781351613488E-2</v>
      </c>
      <c r="O107" s="8">
        <f>-$H$76/2</f>
        <v>-5.2083333333333336E-2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</row>
    <row r="108" spans="1:39" x14ac:dyDescent="0.25">
      <c r="A108" s="3" t="s">
        <v>18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f>-$H$76/2</f>
        <v>-5.2083333333333336E-2</v>
      </c>
      <c r="K108" s="8">
        <v>1</v>
      </c>
      <c r="L108" s="8">
        <v>0</v>
      </c>
      <c r="M108" s="8">
        <f>-$H$84</f>
        <v>-2.09905990177946</v>
      </c>
      <c r="N108" s="8">
        <f>$H$76/2</f>
        <v>5.2083333333333336E-2</v>
      </c>
      <c r="O108" s="8">
        <v>1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</row>
    <row r="109" spans="1:39" x14ac:dyDescent="0.25">
      <c r="A109" s="3" t="s">
        <v>21</v>
      </c>
      <c r="B109" s="8">
        <v>0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f>$H$78</f>
        <v>8.1034781351613488E-2</v>
      </c>
      <c r="M109" s="8">
        <f>$H$76/2</f>
        <v>5.2083333333333336E-2</v>
      </c>
      <c r="N109" s="8">
        <f>-$H$81</f>
        <v>-0.16126380848744815</v>
      </c>
      <c r="O109" s="8">
        <v>0</v>
      </c>
      <c r="P109" s="8">
        <f>$H$78</f>
        <v>8.1034781351613488E-2</v>
      </c>
      <c r="Q109" s="8">
        <f>-$H$76/2</f>
        <v>-5.2083333333333336E-2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  <c r="AM109" s="8">
        <v>0</v>
      </c>
    </row>
    <row r="110" spans="1:39" x14ac:dyDescent="0.25">
      <c r="A110" s="3" t="s">
        <v>22</v>
      </c>
      <c r="B110" s="8">
        <v>0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f>-$H$76/2</f>
        <v>-5.2083333333333336E-2</v>
      </c>
      <c r="M110" s="8">
        <v>1</v>
      </c>
      <c r="N110" s="8">
        <v>0</v>
      </c>
      <c r="O110" s="8">
        <f>-$H$84</f>
        <v>-2.09905990177946</v>
      </c>
      <c r="P110" s="8">
        <f>$H$76/2</f>
        <v>5.2083333333333336E-2</v>
      </c>
      <c r="Q110" s="8">
        <v>1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</row>
    <row r="111" spans="1:39" x14ac:dyDescent="0.25">
      <c r="A111" s="3" t="s">
        <v>23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f>$H$78</f>
        <v>8.1034781351613488E-2</v>
      </c>
      <c r="O111" s="8">
        <f>$H$76/2</f>
        <v>5.2083333333333336E-2</v>
      </c>
      <c r="P111" s="8">
        <f>-$H$81</f>
        <v>-0.16126380848744815</v>
      </c>
      <c r="Q111" s="8">
        <v>0</v>
      </c>
      <c r="R111" s="8">
        <f>$H$78</f>
        <v>8.1034781351613488E-2</v>
      </c>
      <c r="S111" s="8">
        <f>-$H$76/2</f>
        <v>-5.2083333333333336E-2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</row>
    <row r="112" spans="1:39" x14ac:dyDescent="0.25">
      <c r="A112" s="3" t="s">
        <v>24</v>
      </c>
      <c r="B112" s="8">
        <v>0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f>-$H$76/2</f>
        <v>-5.2083333333333336E-2</v>
      </c>
      <c r="O112" s="8">
        <v>1</v>
      </c>
      <c r="P112" s="8">
        <v>0</v>
      </c>
      <c r="Q112" s="8">
        <f>-$H$84</f>
        <v>-2.09905990177946</v>
      </c>
      <c r="R112" s="8">
        <f>$H$76/2</f>
        <v>5.2083333333333336E-2</v>
      </c>
      <c r="S112" s="8">
        <v>1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</row>
    <row r="113" spans="1:39" x14ac:dyDescent="0.25">
      <c r="A113" s="3" t="s">
        <v>25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f>$H$78</f>
        <v>8.1034781351613488E-2</v>
      </c>
      <c r="Q113" s="8">
        <f>$H$76/2</f>
        <v>5.2083333333333336E-2</v>
      </c>
      <c r="R113" s="8">
        <f>-$H$81</f>
        <v>-0.16126380848744815</v>
      </c>
      <c r="S113" s="8">
        <v>0</v>
      </c>
      <c r="T113" s="8">
        <f>$H$78</f>
        <v>8.1034781351613488E-2</v>
      </c>
      <c r="U113" s="8">
        <f>-$H$76/2</f>
        <v>-5.2083333333333336E-2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</row>
    <row r="114" spans="1:39" x14ac:dyDescent="0.25">
      <c r="A114" s="3" t="s">
        <v>26</v>
      </c>
      <c r="B114" s="8">
        <v>0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f>-$H$76/2</f>
        <v>-5.2083333333333336E-2</v>
      </c>
      <c r="Q114" s="8">
        <v>1</v>
      </c>
      <c r="R114" s="8">
        <v>0</v>
      </c>
      <c r="S114" s="8">
        <f>-$H$84</f>
        <v>-2.09905990177946</v>
      </c>
      <c r="T114" s="8">
        <f>$H$76/2</f>
        <v>5.2083333333333336E-2</v>
      </c>
      <c r="U114" s="8">
        <v>1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</row>
    <row r="115" spans="1:39" x14ac:dyDescent="0.25">
      <c r="A115" s="3" t="s">
        <v>27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f>$H$78</f>
        <v>8.1034781351613488E-2</v>
      </c>
      <c r="S115" s="8">
        <f>$H$76/2</f>
        <v>5.2083333333333336E-2</v>
      </c>
      <c r="T115" s="8">
        <f>-$H$81</f>
        <v>-0.16126380848744815</v>
      </c>
      <c r="U115" s="8">
        <v>0</v>
      </c>
      <c r="V115" s="8">
        <f>$H$78</f>
        <v>8.1034781351613488E-2</v>
      </c>
      <c r="W115" s="8">
        <f>-$H$76/2</f>
        <v>-5.2083333333333336E-2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</row>
    <row r="116" spans="1:39" x14ac:dyDescent="0.25">
      <c r="A116" s="3" t="s">
        <v>28</v>
      </c>
      <c r="B116" s="8">
        <v>0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f>-$H$76/2</f>
        <v>-5.2083333333333336E-2</v>
      </c>
      <c r="S116" s="8">
        <v>1</v>
      </c>
      <c r="T116" s="8">
        <v>0</v>
      </c>
      <c r="U116" s="8">
        <f>-$H$84</f>
        <v>-2.09905990177946</v>
      </c>
      <c r="V116" s="8">
        <f>$H$76/2</f>
        <v>5.2083333333333336E-2</v>
      </c>
      <c r="W116" s="8">
        <v>1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</row>
    <row r="117" spans="1:39" x14ac:dyDescent="0.25">
      <c r="A117" s="3" t="s">
        <v>34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f>$H$78</f>
        <v>8.1034781351613488E-2</v>
      </c>
      <c r="U117" s="8">
        <f>$H$76/2</f>
        <v>5.2083333333333336E-2</v>
      </c>
      <c r="V117" s="8">
        <f>-$H$81</f>
        <v>-0.16126380848744815</v>
      </c>
      <c r="W117" s="8">
        <v>0</v>
      </c>
      <c r="X117" s="8">
        <f>$H$78</f>
        <v>8.1034781351613488E-2</v>
      </c>
      <c r="Y117" s="8">
        <f>-$H$76/2</f>
        <v>-5.2083333333333336E-2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</row>
    <row r="118" spans="1:39" x14ac:dyDescent="0.25">
      <c r="A118" s="3" t="s">
        <v>35</v>
      </c>
      <c r="B118" s="8">
        <v>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f>-$H$76/2</f>
        <v>-5.2083333333333336E-2</v>
      </c>
      <c r="U118" s="8">
        <v>1</v>
      </c>
      <c r="V118" s="8">
        <v>0</v>
      </c>
      <c r="W118" s="8">
        <f>-$H$84</f>
        <v>-2.09905990177946</v>
      </c>
      <c r="X118" s="8">
        <f>$H$76/2</f>
        <v>5.2083333333333336E-2</v>
      </c>
      <c r="Y118" s="8">
        <v>1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</row>
    <row r="119" spans="1:39" x14ac:dyDescent="0.25">
      <c r="A119" s="3" t="s">
        <v>36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f>$H$78</f>
        <v>8.1034781351613488E-2</v>
      </c>
      <c r="W119" s="8">
        <f>$H$76/2</f>
        <v>5.2083333333333336E-2</v>
      </c>
      <c r="X119" s="8">
        <f>-$H$81</f>
        <v>-0.16126380848744815</v>
      </c>
      <c r="Y119" s="8">
        <v>0</v>
      </c>
      <c r="Z119" s="8">
        <f>$H$78</f>
        <v>8.1034781351613488E-2</v>
      </c>
      <c r="AA119" s="8">
        <f>-$H$76/2</f>
        <v>-5.2083333333333336E-2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</row>
    <row r="120" spans="1:39" x14ac:dyDescent="0.25">
      <c r="A120" s="3" t="s">
        <v>37</v>
      </c>
      <c r="B120" s="8">
        <v>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f>-$H$76/2</f>
        <v>-5.2083333333333336E-2</v>
      </c>
      <c r="W120" s="8">
        <v>1</v>
      </c>
      <c r="X120" s="8">
        <v>0</v>
      </c>
      <c r="Y120" s="8">
        <f>-$H$84</f>
        <v>-2.09905990177946</v>
      </c>
      <c r="Z120" s="8">
        <f>$H$76/2</f>
        <v>5.2083333333333336E-2</v>
      </c>
      <c r="AA120" s="8">
        <v>1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</row>
    <row r="121" spans="1:39" x14ac:dyDescent="0.25">
      <c r="A121" s="3" t="s">
        <v>38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f>$H$78</f>
        <v>8.1034781351613488E-2</v>
      </c>
      <c r="Y121" s="8">
        <f>$H$76/2</f>
        <v>5.2083333333333336E-2</v>
      </c>
      <c r="Z121" s="8">
        <f>-$H$81</f>
        <v>-0.16126380848744815</v>
      </c>
      <c r="AA121" s="8">
        <v>0</v>
      </c>
      <c r="AB121" s="8">
        <f>$H$78</f>
        <v>8.1034781351613488E-2</v>
      </c>
      <c r="AC121" s="8">
        <f>-$H$76/2</f>
        <v>-5.2083333333333336E-2</v>
      </c>
      <c r="AD121" s="8">
        <v>0</v>
      </c>
      <c r="AE121" s="8">
        <v>0</v>
      </c>
      <c r="AF121" s="8">
        <v>0</v>
      </c>
      <c r="AG121" s="8">
        <v>0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  <c r="AM121" s="8">
        <v>0</v>
      </c>
    </row>
    <row r="122" spans="1:39" x14ac:dyDescent="0.25">
      <c r="A122" s="3" t="s">
        <v>39</v>
      </c>
      <c r="B122" s="8">
        <v>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f>-$H$76/2</f>
        <v>-5.2083333333333336E-2</v>
      </c>
      <c r="Y122" s="8">
        <v>1</v>
      </c>
      <c r="Z122" s="8">
        <v>0</v>
      </c>
      <c r="AA122" s="8">
        <f>-$H$84</f>
        <v>-2.09905990177946</v>
      </c>
      <c r="AB122" s="8">
        <f>$H$76/2</f>
        <v>5.2083333333333336E-2</v>
      </c>
      <c r="AC122" s="8">
        <v>1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</row>
    <row r="123" spans="1:39" x14ac:dyDescent="0.25">
      <c r="A123" s="3" t="s">
        <v>40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f>$H$78</f>
        <v>8.1034781351613488E-2</v>
      </c>
      <c r="AA123" s="8">
        <f>$H$76/2</f>
        <v>5.2083333333333336E-2</v>
      </c>
      <c r="AB123" s="8">
        <f>-$H$81</f>
        <v>-0.16126380848744815</v>
      </c>
      <c r="AC123" s="8">
        <v>0</v>
      </c>
      <c r="AD123" s="8">
        <f>$H$78</f>
        <v>8.1034781351613488E-2</v>
      </c>
      <c r="AE123" s="8">
        <f>-$H$76/2</f>
        <v>-5.2083333333333336E-2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</row>
    <row r="124" spans="1:39" x14ac:dyDescent="0.25">
      <c r="A124" s="3" t="s">
        <v>41</v>
      </c>
      <c r="B124" s="8">
        <v>0</v>
      </c>
      <c r="C124" s="8">
        <v>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f>-$H$76/2</f>
        <v>-5.2083333333333336E-2</v>
      </c>
      <c r="AA124" s="8">
        <v>1</v>
      </c>
      <c r="AB124" s="8">
        <v>0</v>
      </c>
      <c r="AC124" s="8">
        <f>-$H$84</f>
        <v>-2.09905990177946</v>
      </c>
      <c r="AD124" s="8">
        <f>$H$76/2</f>
        <v>5.2083333333333336E-2</v>
      </c>
      <c r="AE124" s="8">
        <v>1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</row>
    <row r="125" spans="1:39" x14ac:dyDescent="0.25">
      <c r="A125" s="3" t="s">
        <v>46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f>$H$78</f>
        <v>8.1034781351613488E-2</v>
      </c>
      <c r="AC125" s="8">
        <f>$H$76/2</f>
        <v>5.2083333333333336E-2</v>
      </c>
      <c r="AD125" s="8">
        <f>-$H$81</f>
        <v>-0.16126380848744815</v>
      </c>
      <c r="AE125" s="8">
        <v>0</v>
      </c>
      <c r="AF125" s="8">
        <f>$H$78</f>
        <v>8.1034781351613488E-2</v>
      </c>
      <c r="AG125" s="8">
        <f>-$H$76/2</f>
        <v>-5.2083333333333336E-2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</row>
    <row r="126" spans="1:39" x14ac:dyDescent="0.25">
      <c r="A126" s="3" t="s">
        <v>47</v>
      </c>
      <c r="B126" s="8">
        <v>0</v>
      </c>
      <c r="C126" s="8">
        <v>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f>-$H$76/2</f>
        <v>-5.2083333333333336E-2</v>
      </c>
      <c r="AC126" s="8">
        <v>1</v>
      </c>
      <c r="AD126" s="8">
        <v>0</v>
      </c>
      <c r="AE126" s="8">
        <f>-$H$84</f>
        <v>-2.09905990177946</v>
      </c>
      <c r="AF126" s="8">
        <f>$H$76/2</f>
        <v>5.2083333333333336E-2</v>
      </c>
      <c r="AG126" s="8">
        <v>1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</row>
    <row r="127" spans="1:39" x14ac:dyDescent="0.25">
      <c r="A127" s="3" t="s">
        <v>48</v>
      </c>
      <c r="B127" s="8">
        <v>0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f>$H$78</f>
        <v>8.1034781351613488E-2</v>
      </c>
      <c r="AE127" s="8">
        <f>$H$76/2</f>
        <v>5.2083333333333336E-2</v>
      </c>
      <c r="AF127" s="8">
        <f>-$H$81</f>
        <v>-0.16126380848744815</v>
      </c>
      <c r="AG127" s="8">
        <v>0</v>
      </c>
      <c r="AH127" s="8">
        <f>$H$78</f>
        <v>8.1034781351613488E-2</v>
      </c>
      <c r="AI127" s="8">
        <f>-$H$76/2</f>
        <v>-5.2083333333333336E-2</v>
      </c>
      <c r="AJ127" s="8">
        <v>0</v>
      </c>
      <c r="AK127" s="8">
        <v>0</v>
      </c>
      <c r="AL127" s="8">
        <v>0</v>
      </c>
      <c r="AM127" s="8">
        <v>0</v>
      </c>
    </row>
    <row r="128" spans="1:39" x14ac:dyDescent="0.25">
      <c r="A128" s="3" t="s">
        <v>49</v>
      </c>
      <c r="B128" s="8">
        <v>0</v>
      </c>
      <c r="C128" s="8">
        <v>0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f>-$H$76/2</f>
        <v>-5.2083333333333336E-2</v>
      </c>
      <c r="AE128" s="8">
        <v>1</v>
      </c>
      <c r="AF128" s="8">
        <v>0</v>
      </c>
      <c r="AG128" s="8">
        <f>-$H$84</f>
        <v>-2.09905990177946</v>
      </c>
      <c r="AH128" s="8">
        <f>$H$76/2</f>
        <v>5.2083333333333336E-2</v>
      </c>
      <c r="AI128" s="8">
        <v>1</v>
      </c>
      <c r="AJ128" s="8">
        <v>0</v>
      </c>
      <c r="AK128" s="8">
        <v>0</v>
      </c>
      <c r="AL128" s="8">
        <v>0</v>
      </c>
      <c r="AM128" s="8">
        <v>0</v>
      </c>
    </row>
    <row r="129" spans="1:39" x14ac:dyDescent="0.25">
      <c r="A129" s="3" t="s">
        <v>50</v>
      </c>
      <c r="B129" s="8">
        <v>0</v>
      </c>
      <c r="C129" s="8">
        <v>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f>$H$78</f>
        <v>8.1034781351613488E-2</v>
      </c>
      <c r="AG129" s="8">
        <f>$H$76/2</f>
        <v>5.2083333333333336E-2</v>
      </c>
      <c r="AH129" s="8">
        <f>-$H$81</f>
        <v>-0.16126380848744815</v>
      </c>
      <c r="AI129" s="8">
        <v>0</v>
      </c>
      <c r="AJ129" s="8">
        <f>$H$78</f>
        <v>8.1034781351613488E-2</v>
      </c>
      <c r="AK129" s="8">
        <f>-$H$76/2</f>
        <v>-5.2083333333333336E-2</v>
      </c>
      <c r="AL129" s="8">
        <v>0</v>
      </c>
      <c r="AM129" s="8">
        <v>0</v>
      </c>
    </row>
    <row r="130" spans="1:39" x14ac:dyDescent="0.25">
      <c r="A130" s="3" t="s">
        <v>51</v>
      </c>
      <c r="B130" s="8">
        <v>0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f>-$H$76/2</f>
        <v>-5.2083333333333336E-2</v>
      </c>
      <c r="AG130" s="8">
        <v>1</v>
      </c>
      <c r="AH130" s="8">
        <v>0</v>
      </c>
      <c r="AI130" s="8">
        <f>-$H$84</f>
        <v>-2.09905990177946</v>
      </c>
      <c r="AJ130" s="8">
        <f>$H$76/2</f>
        <v>5.2083333333333336E-2</v>
      </c>
      <c r="AK130" s="8">
        <v>1</v>
      </c>
      <c r="AL130" s="8">
        <v>0</v>
      </c>
      <c r="AM130" s="8">
        <v>0</v>
      </c>
    </row>
    <row r="131" spans="1:39" x14ac:dyDescent="0.25">
      <c r="A131" s="3" t="s">
        <v>52</v>
      </c>
      <c r="B131" s="8">
        <v>0</v>
      </c>
      <c r="C131" s="8">
        <v>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8">
        <v>0</v>
      </c>
      <c r="AH131" s="8">
        <f>$H$78</f>
        <v>8.1034781351613488E-2</v>
      </c>
      <c r="AI131" s="8">
        <f>$H$76/2</f>
        <v>5.2083333333333336E-2</v>
      </c>
      <c r="AJ131" s="8">
        <f>-$H$81</f>
        <v>-0.16126380848744815</v>
      </c>
      <c r="AK131" s="8">
        <v>0</v>
      </c>
      <c r="AL131" s="8">
        <f>$H$78</f>
        <v>8.1034781351613488E-2</v>
      </c>
      <c r="AM131" s="8">
        <f>-$H$76/2</f>
        <v>-5.2083333333333336E-2</v>
      </c>
    </row>
    <row r="132" spans="1:39" x14ac:dyDescent="0.25">
      <c r="A132" s="3" t="s">
        <v>53</v>
      </c>
      <c r="B132" s="8">
        <v>0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f>-$H$76/2</f>
        <v>-5.2083333333333336E-2</v>
      </c>
      <c r="AI132" s="8">
        <v>1</v>
      </c>
      <c r="AJ132" s="8">
        <v>0</v>
      </c>
      <c r="AK132" s="8">
        <f>-$H$84</f>
        <v>-2.09905990177946</v>
      </c>
      <c r="AL132" s="8">
        <f>$H$76/2</f>
        <v>5.2083333333333336E-2</v>
      </c>
      <c r="AM132" s="8">
        <v>1</v>
      </c>
    </row>
    <row r="133" spans="1:39" x14ac:dyDescent="0.25">
      <c r="A133" s="3" t="s">
        <v>19</v>
      </c>
      <c r="B133" s="8">
        <v>0</v>
      </c>
      <c r="C133" s="8">
        <v>0</v>
      </c>
      <c r="D133" s="8">
        <v>1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8">
        <v>0</v>
      </c>
      <c r="AH133" s="8">
        <v>0</v>
      </c>
      <c r="AI133" s="8">
        <v>0</v>
      </c>
      <c r="AJ133" s="8">
        <v>0</v>
      </c>
      <c r="AK133" s="8">
        <v>0</v>
      </c>
      <c r="AL133" s="8">
        <v>0</v>
      </c>
      <c r="AM133" s="8">
        <v>0</v>
      </c>
    </row>
    <row r="134" spans="1:39" x14ac:dyDescent="0.25">
      <c r="A134" s="3" t="s">
        <v>20</v>
      </c>
      <c r="B134" s="8">
        <v>0</v>
      </c>
      <c r="C134" s="8">
        <v>0</v>
      </c>
      <c r="D134" s="8">
        <v>0</v>
      </c>
      <c r="E134" s="8">
        <v>1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8">
        <v>0</v>
      </c>
      <c r="AH134" s="8">
        <v>0</v>
      </c>
      <c r="AI134" s="8">
        <v>0</v>
      </c>
      <c r="AJ134" s="8">
        <v>0</v>
      </c>
      <c r="AK134" s="8">
        <v>0</v>
      </c>
      <c r="AL134" s="8">
        <v>0</v>
      </c>
      <c r="AM134" s="8">
        <v>0</v>
      </c>
    </row>
    <row r="135" spans="1:39" x14ac:dyDescent="0.25">
      <c r="A135" s="3" t="s">
        <v>54</v>
      </c>
      <c r="B135" s="8">
        <v>0</v>
      </c>
      <c r="C135" s="8">
        <v>0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0</v>
      </c>
      <c r="AJ135" s="8">
        <v>1</v>
      </c>
      <c r="AK135" s="8">
        <v>0</v>
      </c>
      <c r="AL135" s="8">
        <v>0</v>
      </c>
      <c r="AM135" s="8">
        <v>0</v>
      </c>
    </row>
    <row r="136" spans="1:39" x14ac:dyDescent="0.25">
      <c r="A136" s="3" t="s">
        <v>55</v>
      </c>
      <c r="B136" s="8">
        <v>0</v>
      </c>
      <c r="C136" s="8">
        <v>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0</v>
      </c>
      <c r="AG136" s="8">
        <v>0</v>
      </c>
      <c r="AH136" s="8">
        <v>0</v>
      </c>
      <c r="AI136" s="8">
        <v>1</v>
      </c>
      <c r="AJ136" s="8">
        <v>0</v>
      </c>
      <c r="AK136" s="8">
        <v>0</v>
      </c>
      <c r="AL136" s="8">
        <v>0</v>
      </c>
      <c r="AM136" s="8">
        <v>-1</v>
      </c>
    </row>
    <row r="137" spans="1:39" x14ac:dyDescent="0.25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Q137" s="8"/>
    </row>
    <row r="138" spans="1:39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8"/>
    </row>
    <row r="139" spans="1:39" x14ac:dyDescent="0.2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8"/>
    </row>
    <row r="140" spans="1:39" x14ac:dyDescent="0.2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8"/>
    </row>
    <row r="141" spans="1:39" x14ac:dyDescent="0.2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8"/>
    </row>
    <row r="143" spans="1:39" x14ac:dyDescent="0.2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8"/>
    </row>
    <row r="144" spans="1:39" x14ac:dyDescent="0.2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8"/>
    </row>
    <row r="145" spans="1:12" x14ac:dyDescent="0.25">
      <c r="C145" s="7"/>
      <c r="D145" s="7"/>
      <c r="E145" s="7"/>
      <c r="F145" s="7"/>
      <c r="G145" s="7"/>
      <c r="H145" s="7"/>
      <c r="I145" s="7"/>
      <c r="J145" s="7"/>
      <c r="K145" s="7"/>
      <c r="L145" s="8"/>
    </row>
    <row r="146" spans="1:12" ht="18.75" x14ac:dyDescent="0.25">
      <c r="B146" s="12" t="s">
        <v>190</v>
      </c>
      <c r="D146" s="7"/>
      <c r="E146" s="7"/>
      <c r="F146" s="7"/>
      <c r="G146" s="7"/>
      <c r="H146" s="7"/>
      <c r="I146" s="7"/>
      <c r="J146" s="7"/>
      <c r="K146" s="7"/>
      <c r="L146" s="8"/>
    </row>
    <row r="147" spans="1:12" ht="18.75" x14ac:dyDescent="0.25">
      <c r="C147" s="5" t="s">
        <v>191</v>
      </c>
      <c r="K147" s="13" t="s">
        <v>8</v>
      </c>
    </row>
    <row r="148" spans="1:12" x14ac:dyDescent="0.25">
      <c r="B148" s="1"/>
    </row>
    <row r="149" spans="1:12" ht="18" x14ac:dyDescent="0.25">
      <c r="B149" s="1"/>
      <c r="C149" s="14" t="s">
        <v>193</v>
      </c>
      <c r="D149" s="3">
        <f>1/24</f>
        <v>4.1666666666666664E-2</v>
      </c>
      <c r="H149" s="3">
        <f>D149*D149/D151</f>
        <v>4.6296296296296294E-2</v>
      </c>
    </row>
    <row r="150" spans="1:12" x14ac:dyDescent="0.25">
      <c r="B150" s="1"/>
    </row>
    <row r="151" spans="1:12" x14ac:dyDescent="0.25">
      <c r="B151" s="1"/>
      <c r="C151" s="3" t="s">
        <v>194</v>
      </c>
      <c r="D151" s="3">
        <f>1/(2/3)*2*(1+0.25)*0.01</f>
        <v>3.7499999999999999E-2</v>
      </c>
      <c r="E151" s="8"/>
      <c r="H151" s="3">
        <f>H149+D163</f>
        <v>3.6015458378494881E-2</v>
      </c>
      <c r="I151" s="15"/>
    </row>
    <row r="152" spans="1:12" x14ac:dyDescent="0.25">
      <c r="B152" s="1"/>
      <c r="C152" s="9"/>
      <c r="D152" s="9"/>
      <c r="E152" s="8"/>
      <c r="I152" s="15"/>
    </row>
    <row r="153" spans="1:12" ht="18.75" x14ac:dyDescent="0.25">
      <c r="C153" s="7" t="s">
        <v>132</v>
      </c>
      <c r="D153" s="3">
        <v>0.01</v>
      </c>
      <c r="E153" s="5"/>
      <c r="I153" s="15"/>
    </row>
    <row r="154" spans="1:12" x14ac:dyDescent="0.25">
      <c r="B154" s="13"/>
      <c r="H154" s="3">
        <f>2*H149+2*D163+D149*D149*D149*D149*(D159-D167*D167)</f>
        <v>7.1875374761784364E-2</v>
      </c>
      <c r="I154" s="15"/>
    </row>
    <row r="155" spans="1:12" x14ac:dyDescent="0.25">
      <c r="B155" s="16" t="s">
        <v>133</v>
      </c>
      <c r="D155" s="15">
        <f>-0.6*PI()*PI()</f>
        <v>-5.9217626406536148</v>
      </c>
    </row>
    <row r="156" spans="1:12" x14ac:dyDescent="0.25">
      <c r="B156" s="17"/>
      <c r="C156" s="17"/>
      <c r="D156" s="17"/>
      <c r="E156" s="17"/>
      <c r="F156" s="17"/>
    </row>
    <row r="157" spans="1:12" x14ac:dyDescent="0.25">
      <c r="B157" s="17"/>
      <c r="C157" s="17"/>
      <c r="D157" s="17"/>
      <c r="E157" s="17"/>
      <c r="F157" s="17"/>
      <c r="H157" s="3">
        <f>2+H149-D153*D149*D149*D167*D167</f>
        <v>2.0440474703617744</v>
      </c>
    </row>
    <row r="158" spans="1:12" x14ac:dyDescent="0.25">
      <c r="B158" s="17"/>
      <c r="C158" s="17"/>
      <c r="D158" s="17"/>
      <c r="E158" s="17"/>
      <c r="F158" s="17"/>
    </row>
    <row r="159" spans="1:12" x14ac:dyDescent="0.25">
      <c r="A159" s="3" t="s">
        <v>134</v>
      </c>
      <c r="B159" s="17"/>
      <c r="C159" s="17"/>
      <c r="D159" s="18">
        <f>0.8*POWER(PI(),4)</f>
        <v>77.927272827201946</v>
      </c>
      <c r="E159" s="17"/>
      <c r="F159" s="17"/>
    </row>
    <row r="160" spans="1:12" x14ac:dyDescent="0.25">
      <c r="B160" s="17"/>
      <c r="C160" s="17"/>
      <c r="D160" s="17"/>
      <c r="E160" s="17"/>
      <c r="F160" s="17"/>
    </row>
    <row r="162" spans="1:55" x14ac:dyDescent="0.25">
      <c r="K162" s="7" t="s">
        <v>135</v>
      </c>
      <c r="L162" s="7" t="s">
        <v>136</v>
      </c>
      <c r="M162" s="7" t="s">
        <v>137</v>
      </c>
    </row>
    <row r="163" spans="1:55" x14ac:dyDescent="0.25">
      <c r="D163" s="3">
        <f>D155*D149*D149</f>
        <v>-1.0280837917801414E-2</v>
      </c>
      <c r="G163" s="15"/>
      <c r="I163" s="4">
        <v>0</v>
      </c>
      <c r="J163" s="7" t="s">
        <v>138</v>
      </c>
      <c r="K163" s="19">
        <v>7.8651231133170461</v>
      </c>
      <c r="L163" s="19">
        <v>7.4680127109035128</v>
      </c>
      <c r="M163" s="19">
        <v>7.3889074684216931</v>
      </c>
    </row>
    <row r="164" spans="1:55" x14ac:dyDescent="0.25">
      <c r="C164" s="13"/>
      <c r="D164" s="20"/>
      <c r="E164" s="17"/>
      <c r="F164" s="17"/>
      <c r="I164" s="4" t="s">
        <v>195</v>
      </c>
      <c r="J164" s="7" t="s">
        <v>139</v>
      </c>
      <c r="K164" s="19">
        <v>8.9802299392461222</v>
      </c>
      <c r="L164" s="19">
        <v>8.6326531405311613</v>
      </c>
      <c r="M164" s="19">
        <v>8.5639439434493969</v>
      </c>
    </row>
    <row r="165" spans="1:55" x14ac:dyDescent="0.25">
      <c r="C165" s="13"/>
      <c r="D165" s="20"/>
      <c r="E165" s="17"/>
      <c r="I165" s="4" t="s">
        <v>196</v>
      </c>
      <c r="J165" s="7" t="s">
        <v>140</v>
      </c>
      <c r="K165" s="19">
        <v>9.971053756289507</v>
      </c>
      <c r="L165" s="19">
        <v>9.6574805016006788</v>
      </c>
      <c r="M165" s="19">
        <v>9.5957805793033977</v>
      </c>
    </row>
    <row r="166" spans="1:55" x14ac:dyDescent="0.25">
      <c r="C166" s="13"/>
      <c r="D166" s="20"/>
      <c r="E166" s="17"/>
      <c r="F166" s="17"/>
      <c r="I166" s="4" t="s">
        <v>197</v>
      </c>
      <c r="J166" s="7" t="s">
        <v>141</v>
      </c>
      <c r="K166" s="21">
        <v>10.87162395787364</v>
      </c>
      <c r="L166" s="19">
        <v>10.583184416863132</v>
      </c>
      <c r="M166" s="19">
        <v>10.526606948494784</v>
      </c>
    </row>
    <row r="167" spans="1:55" x14ac:dyDescent="0.25">
      <c r="C167" s="13"/>
      <c r="D167" s="22">
        <v>11.381229012214218</v>
      </c>
      <c r="E167" s="17"/>
      <c r="F167" s="23" t="s">
        <v>87</v>
      </c>
      <c r="G167" s="3">
        <f>1E+40*MDETERM(B172:BC225)</f>
        <v>-2.2001036425984547E-8</v>
      </c>
      <c r="I167" s="4" t="s">
        <v>198</v>
      </c>
      <c r="J167" s="7" t="s">
        <v>142</v>
      </c>
      <c r="K167" s="19">
        <v>11.702790576630001</v>
      </c>
      <c r="L167" s="19">
        <v>11.433861163775033</v>
      </c>
      <c r="M167" s="19">
        <v>11.381229012214218</v>
      </c>
    </row>
    <row r="168" spans="1:55" x14ac:dyDescent="0.25">
      <c r="C168" s="13"/>
      <c r="D168" s="20"/>
      <c r="E168" s="17"/>
      <c r="F168" s="17"/>
    </row>
    <row r="169" spans="1:55" x14ac:dyDescent="0.25">
      <c r="C169" s="13"/>
      <c r="D169" s="20"/>
      <c r="E169" s="17"/>
      <c r="F169" s="17"/>
    </row>
    <row r="170" spans="1:55" x14ac:dyDescent="0.25">
      <c r="C170" s="17"/>
      <c r="D170" s="20"/>
      <c r="E170" s="17"/>
      <c r="F170" s="17"/>
    </row>
    <row r="171" spans="1:55" x14ac:dyDescent="0.25">
      <c r="B171" s="4" t="s">
        <v>0</v>
      </c>
      <c r="C171" s="4" t="s">
        <v>199</v>
      </c>
      <c r="D171" s="4" t="s">
        <v>1</v>
      </c>
      <c r="E171" s="4" t="s">
        <v>200</v>
      </c>
      <c r="F171" s="4" t="s">
        <v>2</v>
      </c>
      <c r="G171" s="4" t="s">
        <v>201</v>
      </c>
      <c r="H171" s="4" t="s">
        <v>3</v>
      </c>
      <c r="I171" s="4" t="s">
        <v>202</v>
      </c>
      <c r="J171" s="4" t="s">
        <v>4</v>
      </c>
      <c r="K171" s="4" t="s">
        <v>203</v>
      </c>
      <c r="L171" s="4" t="s">
        <v>5</v>
      </c>
      <c r="M171" s="4" t="s">
        <v>204</v>
      </c>
      <c r="N171" s="4" t="s">
        <v>6</v>
      </c>
      <c r="O171" s="4" t="s">
        <v>205</v>
      </c>
      <c r="P171" s="4" t="s">
        <v>7</v>
      </c>
      <c r="Q171" s="4" t="s">
        <v>206</v>
      </c>
      <c r="R171" s="4" t="s">
        <v>31</v>
      </c>
      <c r="S171" s="4" t="s">
        <v>207</v>
      </c>
      <c r="T171" s="4" t="s">
        <v>32</v>
      </c>
      <c r="U171" s="4" t="s">
        <v>208</v>
      </c>
      <c r="V171" s="4" t="s">
        <v>33</v>
      </c>
      <c r="W171" s="4" t="s">
        <v>209</v>
      </c>
      <c r="X171" s="4" t="s">
        <v>42</v>
      </c>
      <c r="Y171" s="4" t="s">
        <v>210</v>
      </c>
      <c r="Z171" s="4" t="s">
        <v>43</v>
      </c>
      <c r="AA171" s="4" t="s">
        <v>211</v>
      </c>
      <c r="AB171" s="4" t="s">
        <v>44</v>
      </c>
      <c r="AC171" s="4" t="s">
        <v>212</v>
      </c>
      <c r="AD171" s="4" t="s">
        <v>45</v>
      </c>
      <c r="AE171" s="4" t="s">
        <v>213</v>
      </c>
      <c r="AF171" s="4" t="s">
        <v>56</v>
      </c>
      <c r="AG171" s="4" t="s">
        <v>214</v>
      </c>
      <c r="AH171" s="4" t="s">
        <v>57</v>
      </c>
      <c r="AI171" s="4" t="s">
        <v>215</v>
      </c>
      <c r="AJ171" s="4" t="s">
        <v>58</v>
      </c>
      <c r="AK171" s="4" t="s">
        <v>216</v>
      </c>
      <c r="AL171" s="4" t="s">
        <v>59</v>
      </c>
      <c r="AM171" s="4" t="s">
        <v>88</v>
      </c>
      <c r="AN171" s="4" t="s">
        <v>78</v>
      </c>
      <c r="AO171" s="4" t="s">
        <v>89</v>
      </c>
      <c r="AP171" s="4" t="s">
        <v>79</v>
      </c>
      <c r="AQ171" s="4" t="s">
        <v>90</v>
      </c>
      <c r="AR171" s="4" t="s">
        <v>80</v>
      </c>
      <c r="AS171" s="4" t="s">
        <v>91</v>
      </c>
      <c r="AT171" s="4" t="s">
        <v>81</v>
      </c>
      <c r="AU171" s="4" t="s">
        <v>92</v>
      </c>
      <c r="AV171" s="4" t="s">
        <v>82</v>
      </c>
      <c r="AW171" s="4" t="s">
        <v>93</v>
      </c>
      <c r="AX171" s="4" t="s">
        <v>83</v>
      </c>
      <c r="AY171" s="4" t="s">
        <v>94</v>
      </c>
      <c r="AZ171" s="4" t="s">
        <v>84</v>
      </c>
      <c r="BA171" s="4" t="s">
        <v>95</v>
      </c>
      <c r="BB171" s="4" t="s">
        <v>85</v>
      </c>
      <c r="BC171" s="4" t="s">
        <v>96</v>
      </c>
    </row>
    <row r="172" spans="1:55" x14ac:dyDescent="0.25">
      <c r="A172" s="3" t="s">
        <v>9</v>
      </c>
      <c r="B172" s="8">
        <f>$H$151</f>
        <v>3.6015458378494881E-2</v>
      </c>
      <c r="C172" s="8">
        <f>$H$149/2</f>
        <v>2.3148148148148147E-2</v>
      </c>
      <c r="D172" s="8">
        <f>-$H$154</f>
        <v>-7.1875374761784364E-2</v>
      </c>
      <c r="E172" s="8">
        <v>0</v>
      </c>
      <c r="F172" s="8">
        <f>$H$151</f>
        <v>3.6015458378494881E-2</v>
      </c>
      <c r="G172" s="8">
        <f>-$H$149/2</f>
        <v>-2.3148148148148147E-2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  <c r="AM172" s="8">
        <v>0</v>
      </c>
      <c r="AN172" s="8">
        <v>0</v>
      </c>
      <c r="AO172" s="8">
        <v>0</v>
      </c>
      <c r="AP172" s="8">
        <v>0</v>
      </c>
      <c r="AQ172" s="8">
        <v>0</v>
      </c>
      <c r="AR172" s="8">
        <v>0</v>
      </c>
      <c r="AS172" s="8">
        <v>0</v>
      </c>
      <c r="AT172" s="8">
        <v>0</v>
      </c>
      <c r="AU172" s="8">
        <v>0</v>
      </c>
      <c r="AV172" s="8">
        <v>0</v>
      </c>
      <c r="AW172" s="8">
        <v>0</v>
      </c>
      <c r="AX172" s="8">
        <v>0</v>
      </c>
      <c r="AY172" s="8">
        <v>0</v>
      </c>
      <c r="AZ172" s="8">
        <v>0</v>
      </c>
      <c r="BA172" s="8">
        <v>0</v>
      </c>
      <c r="BB172" s="8">
        <v>0</v>
      </c>
      <c r="BC172" s="8">
        <v>0</v>
      </c>
    </row>
    <row r="173" spans="1:55" x14ac:dyDescent="0.25">
      <c r="A173" s="3" t="s">
        <v>10</v>
      </c>
      <c r="B173" s="8">
        <f>-$H$149/2</f>
        <v>-2.3148148148148147E-2</v>
      </c>
      <c r="C173" s="8">
        <v>1</v>
      </c>
      <c r="D173" s="8">
        <v>0</v>
      </c>
      <c r="E173" s="8">
        <f>-$H$157</f>
        <v>-2.0440474703617744</v>
      </c>
      <c r="F173" s="8">
        <f>$H$149/2</f>
        <v>2.3148148148148147E-2</v>
      </c>
      <c r="G173" s="8">
        <v>1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  <c r="AN173" s="8">
        <v>0</v>
      </c>
      <c r="AO173" s="8">
        <v>0</v>
      </c>
      <c r="AP173" s="8">
        <v>0</v>
      </c>
      <c r="AQ173" s="8">
        <v>0</v>
      </c>
      <c r="AR173" s="8">
        <v>0</v>
      </c>
      <c r="AS173" s="8">
        <v>0</v>
      </c>
      <c r="AT173" s="8">
        <v>0</v>
      </c>
      <c r="AU173" s="8">
        <v>0</v>
      </c>
      <c r="AV173" s="8">
        <v>0</v>
      </c>
      <c r="AW173" s="8">
        <v>0</v>
      </c>
      <c r="AX173" s="8">
        <v>0</v>
      </c>
      <c r="AY173" s="8">
        <v>0</v>
      </c>
      <c r="AZ173" s="8">
        <v>0</v>
      </c>
      <c r="BA173" s="8">
        <v>0</v>
      </c>
      <c r="BB173" s="8">
        <v>0</v>
      </c>
      <c r="BC173" s="8">
        <v>0</v>
      </c>
    </row>
    <row r="174" spans="1:55" x14ac:dyDescent="0.25">
      <c r="A174" s="3" t="s">
        <v>11</v>
      </c>
      <c r="B174" s="8">
        <v>0</v>
      </c>
      <c r="C174" s="8">
        <v>0</v>
      </c>
      <c r="D174" s="8">
        <f>$H$151</f>
        <v>3.6015458378494881E-2</v>
      </c>
      <c r="E174" s="8">
        <f>$H$149/2</f>
        <v>2.3148148148148147E-2</v>
      </c>
      <c r="F174" s="8">
        <f>-$H$154</f>
        <v>-7.1875374761784364E-2</v>
      </c>
      <c r="G174" s="8">
        <v>0</v>
      </c>
      <c r="H174" s="8">
        <f>$H$151</f>
        <v>3.6015458378494881E-2</v>
      </c>
      <c r="I174" s="8">
        <f>-$H$149/2</f>
        <v>-2.3148148148148147E-2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8">
        <v>0</v>
      </c>
      <c r="AI174" s="8">
        <v>0</v>
      </c>
      <c r="AJ174" s="8">
        <v>0</v>
      </c>
      <c r="AK174" s="8">
        <v>0</v>
      </c>
      <c r="AL174" s="8">
        <v>0</v>
      </c>
      <c r="AM174" s="8">
        <v>0</v>
      </c>
      <c r="AN174" s="8">
        <v>0</v>
      </c>
      <c r="AO174" s="8">
        <v>0</v>
      </c>
      <c r="AP174" s="8">
        <v>0</v>
      </c>
      <c r="AQ174" s="8">
        <v>0</v>
      </c>
      <c r="AR174" s="8">
        <v>0</v>
      </c>
      <c r="AS174" s="8">
        <v>0</v>
      </c>
      <c r="AT174" s="8">
        <v>0</v>
      </c>
      <c r="AU174" s="8">
        <v>0</v>
      </c>
      <c r="AV174" s="8">
        <v>0</v>
      </c>
      <c r="AW174" s="8">
        <v>0</v>
      </c>
      <c r="AX174" s="8">
        <v>0</v>
      </c>
      <c r="AY174" s="8">
        <v>0</v>
      </c>
      <c r="AZ174" s="8">
        <v>0</v>
      </c>
      <c r="BA174" s="8">
        <v>0</v>
      </c>
      <c r="BB174" s="8">
        <v>0</v>
      </c>
      <c r="BC174" s="8">
        <v>0</v>
      </c>
    </row>
    <row r="175" spans="1:55" x14ac:dyDescent="0.25">
      <c r="A175" s="3" t="s">
        <v>12</v>
      </c>
      <c r="B175" s="8">
        <v>0</v>
      </c>
      <c r="C175" s="8">
        <v>0</v>
      </c>
      <c r="D175" s="8">
        <f>-$H$149/2</f>
        <v>-2.3148148148148147E-2</v>
      </c>
      <c r="E175" s="8">
        <v>1</v>
      </c>
      <c r="F175" s="8">
        <v>0</v>
      </c>
      <c r="G175" s="8">
        <f>-$H$157</f>
        <v>-2.0440474703617744</v>
      </c>
      <c r="H175" s="8">
        <f>$H$149/2</f>
        <v>2.3148148148148147E-2</v>
      </c>
      <c r="I175" s="8">
        <v>1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8">
        <v>0</v>
      </c>
      <c r="AH175" s="8">
        <v>0</v>
      </c>
      <c r="AI175" s="8">
        <v>0</v>
      </c>
      <c r="AJ175" s="8">
        <v>0</v>
      </c>
      <c r="AK175" s="8">
        <v>0</v>
      </c>
      <c r="AL175" s="8">
        <v>0</v>
      </c>
      <c r="AM175" s="8">
        <v>0</v>
      </c>
      <c r="AN175" s="8">
        <v>0</v>
      </c>
      <c r="AO175" s="8">
        <v>0</v>
      </c>
      <c r="AP175" s="8">
        <v>0</v>
      </c>
      <c r="AQ175" s="8">
        <v>0</v>
      </c>
      <c r="AR175" s="8">
        <v>0</v>
      </c>
      <c r="AS175" s="8">
        <v>0</v>
      </c>
      <c r="AT175" s="8">
        <v>0</v>
      </c>
      <c r="AU175" s="8">
        <v>0</v>
      </c>
      <c r="AV175" s="8">
        <v>0</v>
      </c>
      <c r="AW175" s="8">
        <v>0</v>
      </c>
      <c r="AX175" s="8">
        <v>0</v>
      </c>
      <c r="AY175" s="8">
        <v>0</v>
      </c>
      <c r="AZ175" s="8">
        <v>0</v>
      </c>
      <c r="BA175" s="8">
        <v>0</v>
      </c>
      <c r="BB175" s="8">
        <v>0</v>
      </c>
      <c r="BC175" s="8">
        <v>0</v>
      </c>
    </row>
    <row r="176" spans="1:55" x14ac:dyDescent="0.25">
      <c r="A176" s="3" t="s">
        <v>13</v>
      </c>
      <c r="B176" s="8">
        <v>0</v>
      </c>
      <c r="C176" s="8">
        <v>0</v>
      </c>
      <c r="D176" s="8">
        <v>0</v>
      </c>
      <c r="E176" s="8">
        <v>0</v>
      </c>
      <c r="F176" s="8">
        <f>$H$151</f>
        <v>3.6015458378494881E-2</v>
      </c>
      <c r="G176" s="8">
        <f>$H$149/2</f>
        <v>2.3148148148148147E-2</v>
      </c>
      <c r="H176" s="8">
        <f>-$H$154</f>
        <v>-7.1875374761784364E-2</v>
      </c>
      <c r="I176" s="8">
        <v>0</v>
      </c>
      <c r="J176" s="8">
        <f>$H$151</f>
        <v>3.6015458378494881E-2</v>
      </c>
      <c r="K176" s="8">
        <f>-$H$149/2</f>
        <v>-2.3148148148148147E-2</v>
      </c>
      <c r="L176" s="8">
        <v>0</v>
      </c>
      <c r="M176" s="8">
        <v>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8">
        <v>0</v>
      </c>
      <c r="AI176" s="8">
        <v>0</v>
      </c>
      <c r="AJ176" s="8">
        <v>0</v>
      </c>
      <c r="AK176" s="8">
        <v>0</v>
      </c>
      <c r="AL176" s="8">
        <v>0</v>
      </c>
      <c r="AM176" s="8">
        <v>0</v>
      </c>
      <c r="AN176" s="8">
        <v>0</v>
      </c>
      <c r="AO176" s="8">
        <v>0</v>
      </c>
      <c r="AP176" s="8">
        <v>0</v>
      </c>
      <c r="AQ176" s="8">
        <v>0</v>
      </c>
      <c r="AR176" s="8">
        <v>0</v>
      </c>
      <c r="AS176" s="8">
        <v>0</v>
      </c>
      <c r="AT176" s="8">
        <v>0</v>
      </c>
      <c r="AU176" s="8">
        <v>0</v>
      </c>
      <c r="AV176" s="8">
        <v>0</v>
      </c>
      <c r="AW176" s="8">
        <v>0</v>
      </c>
      <c r="AX176" s="8">
        <v>0</v>
      </c>
      <c r="AY176" s="8">
        <v>0</v>
      </c>
      <c r="AZ176" s="8">
        <v>0</v>
      </c>
      <c r="BA176" s="8">
        <v>0</v>
      </c>
      <c r="BB176" s="8">
        <v>0</v>
      </c>
      <c r="BC176" s="8">
        <v>0</v>
      </c>
    </row>
    <row r="177" spans="1:55" x14ac:dyDescent="0.25">
      <c r="A177" s="3" t="s">
        <v>14</v>
      </c>
      <c r="B177" s="8">
        <v>0</v>
      </c>
      <c r="C177" s="8">
        <v>0</v>
      </c>
      <c r="D177" s="8">
        <v>0</v>
      </c>
      <c r="E177" s="8">
        <v>0</v>
      </c>
      <c r="F177" s="8">
        <f>-$H$149/2</f>
        <v>-2.3148148148148147E-2</v>
      </c>
      <c r="G177" s="8">
        <v>1</v>
      </c>
      <c r="H177" s="8">
        <v>0</v>
      </c>
      <c r="I177" s="8">
        <f>-$H$157</f>
        <v>-2.0440474703617744</v>
      </c>
      <c r="J177" s="8">
        <f>$H$149/2</f>
        <v>2.3148148148148147E-2</v>
      </c>
      <c r="K177" s="8">
        <v>1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>
        <v>0</v>
      </c>
      <c r="AU177" s="8">
        <v>0</v>
      </c>
      <c r="AV177" s="8">
        <v>0</v>
      </c>
      <c r="AW177" s="8">
        <v>0</v>
      </c>
      <c r="AX177" s="8">
        <v>0</v>
      </c>
      <c r="AY177" s="8">
        <v>0</v>
      </c>
      <c r="AZ177" s="8">
        <v>0</v>
      </c>
      <c r="BA177" s="8">
        <v>0</v>
      </c>
      <c r="BB177" s="8">
        <v>0</v>
      </c>
      <c r="BC177" s="8">
        <v>0</v>
      </c>
    </row>
    <row r="178" spans="1:55" x14ac:dyDescent="0.25">
      <c r="A178" s="3" t="s">
        <v>15</v>
      </c>
      <c r="B178" s="8">
        <v>0</v>
      </c>
      <c r="C178" s="8">
        <v>0</v>
      </c>
      <c r="D178" s="8">
        <v>0</v>
      </c>
      <c r="E178" s="8">
        <v>0</v>
      </c>
      <c r="F178" s="8">
        <v>0</v>
      </c>
      <c r="G178" s="8">
        <v>0</v>
      </c>
      <c r="H178" s="8">
        <f>$H$151</f>
        <v>3.6015458378494881E-2</v>
      </c>
      <c r="I178" s="8">
        <f>$H$149/2</f>
        <v>2.3148148148148147E-2</v>
      </c>
      <c r="J178" s="8">
        <f>-$H$154</f>
        <v>-7.1875374761784364E-2</v>
      </c>
      <c r="K178" s="8">
        <v>0</v>
      </c>
      <c r="L178" s="8">
        <f>$H$151</f>
        <v>3.6015458378494881E-2</v>
      </c>
      <c r="M178" s="8">
        <f>-$H$149/2</f>
        <v>-2.3148148148148147E-2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  <c r="AM178" s="8">
        <v>0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8">
        <v>0</v>
      </c>
      <c r="AV178" s="8">
        <v>0</v>
      </c>
      <c r="AW178" s="8">
        <v>0</v>
      </c>
      <c r="AX178" s="8">
        <v>0</v>
      </c>
      <c r="AY178" s="8">
        <v>0</v>
      </c>
      <c r="AZ178" s="8">
        <v>0</v>
      </c>
      <c r="BA178" s="8">
        <v>0</v>
      </c>
      <c r="BB178" s="8">
        <v>0</v>
      </c>
      <c r="BC178" s="8">
        <v>0</v>
      </c>
    </row>
    <row r="179" spans="1:55" x14ac:dyDescent="0.25">
      <c r="A179" s="3" t="s">
        <v>16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f>-$H$149/2</f>
        <v>-2.3148148148148147E-2</v>
      </c>
      <c r="I179" s="8">
        <v>1</v>
      </c>
      <c r="J179" s="8">
        <v>0</v>
      </c>
      <c r="K179" s="8">
        <f>-$H$157</f>
        <v>-2.0440474703617744</v>
      </c>
      <c r="L179" s="8">
        <f>$H$149/2</f>
        <v>2.3148148148148147E-2</v>
      </c>
      <c r="M179" s="8">
        <v>1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v>0</v>
      </c>
      <c r="AI179" s="8">
        <v>0</v>
      </c>
      <c r="AJ179" s="8">
        <v>0</v>
      </c>
      <c r="AK179" s="8">
        <v>0</v>
      </c>
      <c r="AL179" s="8">
        <v>0</v>
      </c>
      <c r="AM179" s="8">
        <v>0</v>
      </c>
      <c r="AN179" s="8">
        <v>0</v>
      </c>
      <c r="AO179" s="8">
        <v>0</v>
      </c>
      <c r="AP179" s="8">
        <v>0</v>
      </c>
      <c r="AQ179" s="8">
        <v>0</v>
      </c>
      <c r="AR179" s="8">
        <v>0</v>
      </c>
      <c r="AS179" s="8">
        <v>0</v>
      </c>
      <c r="AT179" s="8">
        <v>0</v>
      </c>
      <c r="AU179" s="8">
        <v>0</v>
      </c>
      <c r="AV179" s="8">
        <v>0</v>
      </c>
      <c r="AW179" s="8">
        <v>0</v>
      </c>
      <c r="AX179" s="8">
        <v>0</v>
      </c>
      <c r="AY179" s="8">
        <v>0</v>
      </c>
      <c r="AZ179" s="8">
        <v>0</v>
      </c>
      <c r="BA179" s="8">
        <v>0</v>
      </c>
      <c r="BB179" s="8">
        <v>0</v>
      </c>
      <c r="BC179" s="8">
        <v>0</v>
      </c>
    </row>
    <row r="180" spans="1:55" x14ac:dyDescent="0.25">
      <c r="A180" s="3" t="s">
        <v>17</v>
      </c>
      <c r="B180" s="8">
        <v>0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f>$H$151</f>
        <v>3.6015458378494881E-2</v>
      </c>
      <c r="K180" s="8">
        <f>$H$149/2</f>
        <v>2.3148148148148147E-2</v>
      </c>
      <c r="L180" s="8">
        <f>-$H$154</f>
        <v>-7.1875374761784364E-2</v>
      </c>
      <c r="M180" s="8">
        <v>0</v>
      </c>
      <c r="N180" s="8">
        <f>$H$151</f>
        <v>3.6015458378494881E-2</v>
      </c>
      <c r="O180" s="8">
        <f>-$H$149/2</f>
        <v>-2.3148148148148147E-2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8">
        <v>0</v>
      </c>
      <c r="AJ180" s="8">
        <v>0</v>
      </c>
      <c r="AK180" s="8">
        <v>0</v>
      </c>
      <c r="AL180" s="8">
        <v>0</v>
      </c>
      <c r="AM180" s="8">
        <v>0</v>
      </c>
      <c r="AN180" s="8">
        <v>0</v>
      </c>
      <c r="AO180" s="8">
        <v>0</v>
      </c>
      <c r="AP180" s="8">
        <v>0</v>
      </c>
      <c r="AQ180" s="8">
        <v>0</v>
      </c>
      <c r="AR180" s="8">
        <v>0</v>
      </c>
      <c r="AS180" s="8">
        <v>0</v>
      </c>
      <c r="AT180" s="8">
        <v>0</v>
      </c>
      <c r="AU180" s="8">
        <v>0</v>
      </c>
      <c r="AV180" s="8">
        <v>0</v>
      </c>
      <c r="AW180" s="8">
        <v>0</v>
      </c>
      <c r="AX180" s="8">
        <v>0</v>
      </c>
      <c r="AY180" s="8">
        <v>0</v>
      </c>
      <c r="AZ180" s="8">
        <v>0</v>
      </c>
      <c r="BA180" s="8">
        <v>0</v>
      </c>
      <c r="BB180" s="8">
        <v>0</v>
      </c>
      <c r="BC180" s="8">
        <v>0</v>
      </c>
    </row>
    <row r="181" spans="1:55" x14ac:dyDescent="0.25">
      <c r="A181" s="3" t="s">
        <v>18</v>
      </c>
      <c r="B181" s="8">
        <v>0</v>
      </c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f>-$H$149/2</f>
        <v>-2.3148148148148147E-2</v>
      </c>
      <c r="K181" s="8">
        <v>1</v>
      </c>
      <c r="L181" s="8">
        <v>0</v>
      </c>
      <c r="M181" s="8">
        <f>-$H$157</f>
        <v>-2.0440474703617744</v>
      </c>
      <c r="N181" s="8">
        <f>$H$149/2</f>
        <v>2.3148148148148147E-2</v>
      </c>
      <c r="O181" s="8">
        <v>1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8">
        <v>0</v>
      </c>
      <c r="AI181" s="8">
        <v>0</v>
      </c>
      <c r="AJ181" s="8">
        <v>0</v>
      </c>
      <c r="AK181" s="8">
        <v>0</v>
      </c>
      <c r="AL181" s="8">
        <v>0</v>
      </c>
      <c r="AM181" s="8">
        <v>0</v>
      </c>
      <c r="AN181" s="8">
        <v>0</v>
      </c>
      <c r="AO181" s="8">
        <v>0</v>
      </c>
      <c r="AP181" s="8">
        <v>0</v>
      </c>
      <c r="AQ181" s="8">
        <v>0</v>
      </c>
      <c r="AR181" s="8">
        <v>0</v>
      </c>
      <c r="AS181" s="8">
        <v>0</v>
      </c>
      <c r="AT181" s="8">
        <v>0</v>
      </c>
      <c r="AU181" s="8">
        <v>0</v>
      </c>
      <c r="AV181" s="8">
        <v>0</v>
      </c>
      <c r="AW181" s="8">
        <v>0</v>
      </c>
      <c r="AX181" s="8">
        <v>0</v>
      </c>
      <c r="AY181" s="8">
        <v>0</v>
      </c>
      <c r="AZ181" s="8">
        <v>0</v>
      </c>
      <c r="BA181" s="8">
        <v>0</v>
      </c>
      <c r="BB181" s="8">
        <v>0</v>
      </c>
      <c r="BC181" s="8">
        <v>0</v>
      </c>
    </row>
    <row r="182" spans="1:55" x14ac:dyDescent="0.25">
      <c r="A182" s="3" t="s">
        <v>21</v>
      </c>
      <c r="B182" s="8">
        <v>0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f>$H$151</f>
        <v>3.6015458378494881E-2</v>
      </c>
      <c r="M182" s="8">
        <f>$H$149/2</f>
        <v>2.3148148148148147E-2</v>
      </c>
      <c r="N182" s="8">
        <f>-$H$154</f>
        <v>-7.1875374761784364E-2</v>
      </c>
      <c r="O182" s="8">
        <v>0</v>
      </c>
      <c r="P182" s="8">
        <f>$H$151</f>
        <v>3.6015458378494881E-2</v>
      </c>
      <c r="Q182" s="8">
        <f>-$H$149/2</f>
        <v>-2.3148148148148147E-2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>
        <v>0</v>
      </c>
      <c r="AL182" s="8">
        <v>0</v>
      </c>
      <c r="AM182" s="8">
        <v>0</v>
      </c>
      <c r="AN182" s="8">
        <v>0</v>
      </c>
      <c r="AO182" s="8">
        <v>0</v>
      </c>
      <c r="AP182" s="8">
        <v>0</v>
      </c>
      <c r="AQ182" s="8">
        <v>0</v>
      </c>
      <c r="AR182" s="8">
        <v>0</v>
      </c>
      <c r="AS182" s="8">
        <v>0</v>
      </c>
      <c r="AT182" s="8">
        <v>0</v>
      </c>
      <c r="AU182" s="8">
        <v>0</v>
      </c>
      <c r="AV182" s="8">
        <v>0</v>
      </c>
      <c r="AW182" s="8">
        <v>0</v>
      </c>
      <c r="AX182" s="8">
        <v>0</v>
      </c>
      <c r="AY182" s="8">
        <v>0</v>
      </c>
      <c r="AZ182" s="8">
        <v>0</v>
      </c>
      <c r="BA182" s="8">
        <v>0</v>
      </c>
      <c r="BB182" s="8">
        <v>0</v>
      </c>
      <c r="BC182" s="8">
        <v>0</v>
      </c>
    </row>
    <row r="183" spans="1:55" x14ac:dyDescent="0.25">
      <c r="A183" s="3" t="s">
        <v>22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f>-$H$149/2</f>
        <v>-2.3148148148148147E-2</v>
      </c>
      <c r="M183" s="8">
        <v>1</v>
      </c>
      <c r="N183" s="8">
        <v>0</v>
      </c>
      <c r="O183" s="8">
        <f>-$H$157</f>
        <v>-2.0440474703617744</v>
      </c>
      <c r="P183" s="8">
        <f>$H$149/2</f>
        <v>2.3148148148148147E-2</v>
      </c>
      <c r="Q183" s="8">
        <v>1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0</v>
      </c>
      <c r="AN183" s="8">
        <v>0</v>
      </c>
      <c r="AO183" s="8">
        <v>0</v>
      </c>
      <c r="AP183" s="8">
        <v>0</v>
      </c>
      <c r="AQ183" s="8">
        <v>0</v>
      </c>
      <c r="AR183" s="8">
        <v>0</v>
      </c>
      <c r="AS183" s="8">
        <v>0</v>
      </c>
      <c r="AT183" s="8">
        <v>0</v>
      </c>
      <c r="AU183" s="8">
        <v>0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8">
        <v>0</v>
      </c>
      <c r="BB183" s="8">
        <v>0</v>
      </c>
      <c r="BC183" s="8">
        <v>0</v>
      </c>
    </row>
    <row r="184" spans="1:55" x14ac:dyDescent="0.25">
      <c r="A184" s="3" t="s">
        <v>23</v>
      </c>
      <c r="B184" s="8">
        <v>0</v>
      </c>
      <c r="C184" s="8">
        <v>0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f>$H$151</f>
        <v>3.6015458378494881E-2</v>
      </c>
      <c r="O184" s="8">
        <f>$H$149/2</f>
        <v>2.3148148148148147E-2</v>
      </c>
      <c r="P184" s="8">
        <f>-$H$154</f>
        <v>-7.1875374761784364E-2</v>
      </c>
      <c r="Q184" s="8">
        <v>0</v>
      </c>
      <c r="R184" s="8">
        <f>$H$151</f>
        <v>3.6015458378494881E-2</v>
      </c>
      <c r="S184" s="8">
        <f>-$H$149/2</f>
        <v>-2.3148148148148147E-2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  <c r="AN184" s="8">
        <v>0</v>
      </c>
      <c r="AO184" s="8">
        <v>0</v>
      </c>
      <c r="AP184" s="8">
        <v>0</v>
      </c>
      <c r="AQ184" s="8">
        <v>0</v>
      </c>
      <c r="AR184" s="8">
        <v>0</v>
      </c>
      <c r="AS184" s="8">
        <v>0</v>
      </c>
      <c r="AT184" s="8">
        <v>0</v>
      </c>
      <c r="AU184" s="8">
        <v>0</v>
      </c>
      <c r="AV184" s="8">
        <v>0</v>
      </c>
      <c r="AW184" s="8">
        <v>0</v>
      </c>
      <c r="AX184" s="8">
        <v>0</v>
      </c>
      <c r="AY184" s="8">
        <v>0</v>
      </c>
      <c r="AZ184" s="8">
        <v>0</v>
      </c>
      <c r="BA184" s="8">
        <v>0</v>
      </c>
      <c r="BB184" s="8">
        <v>0</v>
      </c>
      <c r="BC184" s="8">
        <v>0</v>
      </c>
    </row>
    <row r="185" spans="1:55" x14ac:dyDescent="0.25">
      <c r="A185" s="3" t="s">
        <v>24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f>-$H$149/2</f>
        <v>-2.3148148148148147E-2</v>
      </c>
      <c r="O185" s="8">
        <v>1</v>
      </c>
      <c r="P185" s="8">
        <v>0</v>
      </c>
      <c r="Q185" s="8">
        <f>-$H$157</f>
        <v>-2.0440474703617744</v>
      </c>
      <c r="R185" s="8">
        <f>$H$149/2</f>
        <v>2.3148148148148147E-2</v>
      </c>
      <c r="S185" s="8">
        <v>1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8">
        <v>0</v>
      </c>
      <c r="AI185" s="8">
        <v>0</v>
      </c>
      <c r="AJ185" s="8">
        <v>0</v>
      </c>
      <c r="AK185" s="8">
        <v>0</v>
      </c>
      <c r="AL185" s="8">
        <v>0</v>
      </c>
      <c r="AM185" s="8">
        <v>0</v>
      </c>
      <c r="AN185" s="8">
        <v>0</v>
      </c>
      <c r="AO185" s="8">
        <v>0</v>
      </c>
      <c r="AP185" s="8">
        <v>0</v>
      </c>
      <c r="AQ185" s="8">
        <v>0</v>
      </c>
      <c r="AR185" s="8">
        <v>0</v>
      </c>
      <c r="AS185" s="8">
        <v>0</v>
      </c>
      <c r="AT185" s="8">
        <v>0</v>
      </c>
      <c r="AU185" s="8">
        <v>0</v>
      </c>
      <c r="AV185" s="8">
        <v>0</v>
      </c>
      <c r="AW185" s="8">
        <v>0</v>
      </c>
      <c r="AX185" s="8">
        <v>0</v>
      </c>
      <c r="AY185" s="8">
        <v>0</v>
      </c>
      <c r="AZ185" s="8">
        <v>0</v>
      </c>
      <c r="BA185" s="8">
        <v>0</v>
      </c>
      <c r="BB185" s="8">
        <v>0</v>
      </c>
      <c r="BC185" s="8">
        <v>0</v>
      </c>
    </row>
    <row r="186" spans="1:55" x14ac:dyDescent="0.25">
      <c r="A186" s="3" t="s">
        <v>25</v>
      </c>
      <c r="B186" s="8">
        <v>0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f>$H$151</f>
        <v>3.6015458378494881E-2</v>
      </c>
      <c r="Q186" s="8">
        <f>$H$149/2</f>
        <v>2.3148148148148147E-2</v>
      </c>
      <c r="R186" s="8">
        <f>-$H$154</f>
        <v>-7.1875374761784364E-2</v>
      </c>
      <c r="S186" s="8">
        <v>0</v>
      </c>
      <c r="T186" s="8">
        <f>$H$151</f>
        <v>3.6015458378494881E-2</v>
      </c>
      <c r="U186" s="8">
        <f>-$H$149/2</f>
        <v>-2.3148148148148147E-2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0</v>
      </c>
      <c r="AL186" s="8">
        <v>0</v>
      </c>
      <c r="AM186" s="8">
        <v>0</v>
      </c>
      <c r="AN186" s="8">
        <v>0</v>
      </c>
      <c r="AO186" s="8">
        <v>0</v>
      </c>
      <c r="AP186" s="8">
        <v>0</v>
      </c>
      <c r="AQ186" s="8">
        <v>0</v>
      </c>
      <c r="AR186" s="8">
        <v>0</v>
      </c>
      <c r="AS186" s="8">
        <v>0</v>
      </c>
      <c r="AT186" s="8">
        <v>0</v>
      </c>
      <c r="AU186" s="8">
        <v>0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8">
        <v>0</v>
      </c>
      <c r="BB186" s="8">
        <v>0</v>
      </c>
      <c r="BC186" s="8">
        <v>0</v>
      </c>
    </row>
    <row r="187" spans="1:55" x14ac:dyDescent="0.25">
      <c r="A187" s="3" t="s">
        <v>26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f>-$H$149/2</f>
        <v>-2.3148148148148147E-2</v>
      </c>
      <c r="Q187" s="8">
        <v>1</v>
      </c>
      <c r="R187" s="8">
        <v>0</v>
      </c>
      <c r="S187" s="8">
        <f>-$H$157</f>
        <v>-2.0440474703617744</v>
      </c>
      <c r="T187" s="8">
        <f>$H$149/2</f>
        <v>2.3148148148148147E-2</v>
      </c>
      <c r="U187" s="8">
        <v>1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8">
        <v>0</v>
      </c>
      <c r="AN187" s="8">
        <v>0</v>
      </c>
      <c r="AO187" s="8">
        <v>0</v>
      </c>
      <c r="AP187" s="8">
        <v>0</v>
      </c>
      <c r="AQ187" s="8">
        <v>0</v>
      </c>
      <c r="AR187" s="8">
        <v>0</v>
      </c>
      <c r="AS187" s="8">
        <v>0</v>
      </c>
      <c r="AT187" s="8">
        <v>0</v>
      </c>
      <c r="AU187" s="8">
        <v>0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8">
        <v>0</v>
      </c>
      <c r="BB187" s="8">
        <v>0</v>
      </c>
      <c r="BC187" s="8">
        <v>0</v>
      </c>
    </row>
    <row r="188" spans="1:55" x14ac:dyDescent="0.25">
      <c r="A188" s="3" t="s">
        <v>27</v>
      </c>
      <c r="B188" s="8">
        <v>0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f>$H$151</f>
        <v>3.6015458378494881E-2</v>
      </c>
      <c r="S188" s="8">
        <f>$H$149/2</f>
        <v>2.3148148148148147E-2</v>
      </c>
      <c r="T188" s="8">
        <f>-$H$154</f>
        <v>-7.1875374761784364E-2</v>
      </c>
      <c r="U188" s="8">
        <v>0</v>
      </c>
      <c r="V188" s="8">
        <f>$H$151</f>
        <v>3.6015458378494881E-2</v>
      </c>
      <c r="W188" s="8">
        <f>-$H$149/2</f>
        <v>-2.3148148148148147E-2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8">
        <v>0</v>
      </c>
      <c r="AR188" s="8">
        <v>0</v>
      </c>
      <c r="AS188" s="8">
        <v>0</v>
      </c>
      <c r="AT188" s="8">
        <v>0</v>
      </c>
      <c r="AU188" s="8">
        <v>0</v>
      </c>
      <c r="AV188" s="8">
        <v>0</v>
      </c>
      <c r="AW188" s="8">
        <v>0</v>
      </c>
      <c r="AX188" s="8">
        <v>0</v>
      </c>
      <c r="AY188" s="8">
        <v>0</v>
      </c>
      <c r="AZ188" s="8">
        <v>0</v>
      </c>
      <c r="BA188" s="8">
        <v>0</v>
      </c>
      <c r="BB188" s="8">
        <v>0</v>
      </c>
      <c r="BC188" s="8">
        <v>0</v>
      </c>
    </row>
    <row r="189" spans="1:55" x14ac:dyDescent="0.25">
      <c r="A189" s="3" t="s">
        <v>28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f>-$H$149/2</f>
        <v>-2.3148148148148147E-2</v>
      </c>
      <c r="S189" s="8">
        <v>1</v>
      </c>
      <c r="T189" s="8">
        <v>0</v>
      </c>
      <c r="U189" s="8">
        <f>-$H$157</f>
        <v>-2.0440474703617744</v>
      </c>
      <c r="V189" s="8">
        <f>$H$149/2</f>
        <v>2.3148148148148147E-2</v>
      </c>
      <c r="W189" s="8">
        <v>1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  <c r="AM189" s="8">
        <v>0</v>
      </c>
      <c r="AN189" s="8">
        <v>0</v>
      </c>
      <c r="AO189" s="8">
        <v>0</v>
      </c>
      <c r="AP189" s="8">
        <v>0</v>
      </c>
      <c r="AQ189" s="8">
        <v>0</v>
      </c>
      <c r="AR189" s="8">
        <v>0</v>
      </c>
      <c r="AS189" s="8">
        <v>0</v>
      </c>
      <c r="AT189" s="8">
        <v>0</v>
      </c>
      <c r="AU189" s="8">
        <v>0</v>
      </c>
      <c r="AV189" s="8">
        <v>0</v>
      </c>
      <c r="AW189" s="8">
        <v>0</v>
      </c>
      <c r="AX189" s="8">
        <v>0</v>
      </c>
      <c r="AY189" s="8">
        <v>0</v>
      </c>
      <c r="AZ189" s="8">
        <v>0</v>
      </c>
      <c r="BA189" s="8">
        <v>0</v>
      </c>
      <c r="BB189" s="8">
        <v>0</v>
      </c>
      <c r="BC189" s="8">
        <v>0</v>
      </c>
    </row>
    <row r="190" spans="1:55" x14ac:dyDescent="0.25">
      <c r="A190" s="3" t="s">
        <v>34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f>$H$151</f>
        <v>3.6015458378494881E-2</v>
      </c>
      <c r="U190" s="8">
        <f>$H$149/2</f>
        <v>2.3148148148148147E-2</v>
      </c>
      <c r="V190" s="8">
        <f>-$H$154</f>
        <v>-7.1875374761784364E-2</v>
      </c>
      <c r="W190" s="8">
        <v>0</v>
      </c>
      <c r="X190" s="8">
        <f>$H$151</f>
        <v>3.6015458378494881E-2</v>
      </c>
      <c r="Y190" s="8">
        <f>-$H$149/2</f>
        <v>-2.3148148148148147E-2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  <c r="AM190" s="8">
        <v>0</v>
      </c>
      <c r="AN190" s="8">
        <v>0</v>
      </c>
      <c r="AO190" s="8">
        <v>0</v>
      </c>
      <c r="AP190" s="8">
        <v>0</v>
      </c>
      <c r="AQ190" s="8">
        <v>0</v>
      </c>
      <c r="AR190" s="8">
        <v>0</v>
      </c>
      <c r="AS190" s="8">
        <v>0</v>
      </c>
      <c r="AT190" s="8">
        <v>0</v>
      </c>
      <c r="AU190" s="8">
        <v>0</v>
      </c>
      <c r="AV190" s="8">
        <v>0</v>
      </c>
      <c r="AW190" s="8">
        <v>0</v>
      </c>
      <c r="AX190" s="8">
        <v>0</v>
      </c>
      <c r="AY190" s="8">
        <v>0</v>
      </c>
      <c r="AZ190" s="8">
        <v>0</v>
      </c>
      <c r="BA190" s="8">
        <v>0</v>
      </c>
      <c r="BB190" s="8">
        <v>0</v>
      </c>
      <c r="BC190" s="8">
        <v>0</v>
      </c>
    </row>
    <row r="191" spans="1:55" x14ac:dyDescent="0.25">
      <c r="A191" s="3" t="s">
        <v>35</v>
      </c>
      <c r="B191" s="8">
        <v>0</v>
      </c>
      <c r="C191" s="8">
        <v>0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f>-$H$149/2</f>
        <v>-2.3148148148148147E-2</v>
      </c>
      <c r="U191" s="8">
        <v>1</v>
      </c>
      <c r="V191" s="8">
        <v>0</v>
      </c>
      <c r="W191" s="8">
        <f>-$H$157</f>
        <v>-2.0440474703617744</v>
      </c>
      <c r="X191" s="8">
        <f>$H$149/2</f>
        <v>2.3148148148148147E-2</v>
      </c>
      <c r="Y191" s="8">
        <v>1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  <c r="AM191" s="8">
        <v>0</v>
      </c>
      <c r="AN191" s="8">
        <v>0</v>
      </c>
      <c r="AO191" s="8">
        <v>0</v>
      </c>
      <c r="AP191" s="8">
        <v>0</v>
      </c>
      <c r="AQ191" s="8">
        <v>0</v>
      </c>
      <c r="AR191" s="8">
        <v>0</v>
      </c>
      <c r="AS191" s="8">
        <v>0</v>
      </c>
      <c r="AT191" s="8">
        <v>0</v>
      </c>
      <c r="AU191" s="8">
        <v>0</v>
      </c>
      <c r="AV191" s="8">
        <v>0</v>
      </c>
      <c r="AW191" s="8">
        <v>0</v>
      </c>
      <c r="AX191" s="8">
        <v>0</v>
      </c>
      <c r="AY191" s="8">
        <v>0</v>
      </c>
      <c r="AZ191" s="8">
        <v>0</v>
      </c>
      <c r="BA191" s="8">
        <v>0</v>
      </c>
      <c r="BB191" s="8">
        <v>0</v>
      </c>
      <c r="BC191" s="8">
        <v>0</v>
      </c>
    </row>
    <row r="192" spans="1:55" x14ac:dyDescent="0.25">
      <c r="A192" s="3" t="s">
        <v>36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f>$H$151</f>
        <v>3.6015458378494881E-2</v>
      </c>
      <c r="W192" s="8">
        <f>$H$149/2</f>
        <v>2.3148148148148147E-2</v>
      </c>
      <c r="X192" s="8">
        <f>-$H$154</f>
        <v>-7.1875374761784364E-2</v>
      </c>
      <c r="Y192" s="8">
        <v>0</v>
      </c>
      <c r="Z192" s="8">
        <f>$H$151</f>
        <v>3.6015458378494881E-2</v>
      </c>
      <c r="AA192" s="8">
        <f>-$H$149/2</f>
        <v>-2.3148148148148147E-2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8">
        <v>0</v>
      </c>
      <c r="AN192" s="8">
        <v>0</v>
      </c>
      <c r="AO192" s="8">
        <v>0</v>
      </c>
      <c r="AP192" s="8">
        <v>0</v>
      </c>
      <c r="AQ192" s="8">
        <v>0</v>
      </c>
      <c r="AR192" s="8">
        <v>0</v>
      </c>
      <c r="AS192" s="8">
        <v>0</v>
      </c>
      <c r="AT192" s="8">
        <v>0</v>
      </c>
      <c r="AU192" s="8">
        <v>0</v>
      </c>
      <c r="AV192" s="8">
        <v>0</v>
      </c>
      <c r="AW192" s="8">
        <v>0</v>
      </c>
      <c r="AX192" s="8">
        <v>0</v>
      </c>
      <c r="AY192" s="8">
        <v>0</v>
      </c>
      <c r="AZ192" s="8">
        <v>0</v>
      </c>
      <c r="BA192" s="8">
        <v>0</v>
      </c>
      <c r="BB192" s="8">
        <v>0</v>
      </c>
      <c r="BC192" s="8">
        <v>0</v>
      </c>
    </row>
    <row r="193" spans="1:55" x14ac:dyDescent="0.25">
      <c r="A193" s="3" t="s">
        <v>37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f>-$H$149/2</f>
        <v>-2.3148148148148147E-2</v>
      </c>
      <c r="W193" s="8">
        <v>1</v>
      </c>
      <c r="X193" s="8">
        <v>0</v>
      </c>
      <c r="Y193" s="8">
        <f>-$H$157</f>
        <v>-2.0440474703617744</v>
      </c>
      <c r="Z193" s="8">
        <f>$H$149/2</f>
        <v>2.3148148148148147E-2</v>
      </c>
      <c r="AA193" s="8">
        <v>1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8">
        <v>0</v>
      </c>
      <c r="AN193" s="8">
        <v>0</v>
      </c>
      <c r="AO193" s="8">
        <v>0</v>
      </c>
      <c r="AP193" s="8">
        <v>0</v>
      </c>
      <c r="AQ193" s="8">
        <v>0</v>
      </c>
      <c r="AR193" s="8">
        <v>0</v>
      </c>
      <c r="AS193" s="8">
        <v>0</v>
      </c>
      <c r="AT193" s="8">
        <v>0</v>
      </c>
      <c r="AU193" s="8">
        <v>0</v>
      </c>
      <c r="AV193" s="8">
        <v>0</v>
      </c>
      <c r="AW193" s="8">
        <v>0</v>
      </c>
      <c r="AX193" s="8">
        <v>0</v>
      </c>
      <c r="AY193" s="8">
        <v>0</v>
      </c>
      <c r="AZ193" s="8">
        <v>0</v>
      </c>
      <c r="BA193" s="8">
        <v>0</v>
      </c>
      <c r="BB193" s="8">
        <v>0</v>
      </c>
      <c r="BC193" s="8">
        <v>0</v>
      </c>
    </row>
    <row r="194" spans="1:55" x14ac:dyDescent="0.25">
      <c r="A194" s="3" t="s">
        <v>38</v>
      </c>
      <c r="B194" s="8">
        <v>0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f>$H$151</f>
        <v>3.6015458378494881E-2</v>
      </c>
      <c r="Y194" s="8">
        <f>$H$149/2</f>
        <v>2.3148148148148147E-2</v>
      </c>
      <c r="Z194" s="8">
        <f>-$H$154</f>
        <v>-7.1875374761784364E-2</v>
      </c>
      <c r="AA194" s="8">
        <v>0</v>
      </c>
      <c r="AB194" s="8">
        <f>$H$151</f>
        <v>3.6015458378494881E-2</v>
      </c>
      <c r="AC194" s="8">
        <f>-$H$149/2</f>
        <v>-2.3148148148148147E-2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  <c r="AM194" s="8">
        <v>0</v>
      </c>
      <c r="AN194" s="8">
        <v>0</v>
      </c>
      <c r="AO194" s="8">
        <v>0</v>
      </c>
      <c r="AP194" s="8">
        <v>0</v>
      </c>
      <c r="AQ194" s="8">
        <v>0</v>
      </c>
      <c r="AR194" s="8">
        <v>0</v>
      </c>
      <c r="AS194" s="8">
        <v>0</v>
      </c>
      <c r="AT194" s="8">
        <v>0</v>
      </c>
      <c r="AU194" s="8">
        <v>0</v>
      </c>
      <c r="AV194" s="8">
        <v>0</v>
      </c>
      <c r="AW194" s="8">
        <v>0</v>
      </c>
      <c r="AX194" s="8">
        <v>0</v>
      </c>
      <c r="AY194" s="8">
        <v>0</v>
      </c>
      <c r="AZ194" s="8">
        <v>0</v>
      </c>
      <c r="BA194" s="8">
        <v>0</v>
      </c>
      <c r="BB194" s="8">
        <v>0</v>
      </c>
      <c r="BC194" s="8">
        <v>0</v>
      </c>
    </row>
    <row r="195" spans="1:55" x14ac:dyDescent="0.25">
      <c r="A195" s="3" t="s">
        <v>39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f>-$H$149/2</f>
        <v>-2.3148148148148147E-2</v>
      </c>
      <c r="Y195" s="8">
        <v>1</v>
      </c>
      <c r="Z195" s="8">
        <v>0</v>
      </c>
      <c r="AA195" s="8">
        <f>-$H$157</f>
        <v>-2.0440474703617744</v>
      </c>
      <c r="AB195" s="8">
        <f>$H$149/2</f>
        <v>2.3148148148148147E-2</v>
      </c>
      <c r="AC195" s="8">
        <v>1</v>
      </c>
      <c r="AD195" s="8">
        <v>0</v>
      </c>
      <c r="AE195" s="8">
        <v>0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0</v>
      </c>
      <c r="AL195" s="8">
        <v>0</v>
      </c>
      <c r="AM195" s="8">
        <v>0</v>
      </c>
      <c r="AN195" s="8">
        <v>0</v>
      </c>
      <c r="AO195" s="8">
        <v>0</v>
      </c>
      <c r="AP195" s="8">
        <v>0</v>
      </c>
      <c r="AQ195" s="8">
        <v>0</v>
      </c>
      <c r="AR195" s="8">
        <v>0</v>
      </c>
      <c r="AS195" s="8">
        <v>0</v>
      </c>
      <c r="AT195" s="8">
        <v>0</v>
      </c>
      <c r="AU195" s="8">
        <v>0</v>
      </c>
      <c r="AV195" s="8">
        <v>0</v>
      </c>
      <c r="AW195" s="8">
        <v>0</v>
      </c>
      <c r="AX195" s="8">
        <v>0</v>
      </c>
      <c r="AY195" s="8">
        <v>0</v>
      </c>
      <c r="AZ195" s="8">
        <v>0</v>
      </c>
      <c r="BA195" s="8">
        <v>0</v>
      </c>
      <c r="BB195" s="8">
        <v>0</v>
      </c>
      <c r="BC195" s="8">
        <v>0</v>
      </c>
    </row>
    <row r="196" spans="1:55" x14ac:dyDescent="0.25">
      <c r="A196" s="3" t="s">
        <v>40</v>
      </c>
      <c r="B196" s="8">
        <v>0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f>$H$151</f>
        <v>3.6015458378494881E-2</v>
      </c>
      <c r="AA196" s="8">
        <f>$H$149/2</f>
        <v>2.3148148148148147E-2</v>
      </c>
      <c r="AB196" s="8">
        <f>-$H$154</f>
        <v>-7.1875374761784364E-2</v>
      </c>
      <c r="AC196" s="8">
        <v>0</v>
      </c>
      <c r="AD196" s="8">
        <f>$H$151</f>
        <v>3.6015458378494881E-2</v>
      </c>
      <c r="AE196" s="8">
        <f>-$H$149/2</f>
        <v>-2.3148148148148147E-2</v>
      </c>
      <c r="AF196" s="8">
        <v>0</v>
      </c>
      <c r="AG196" s="8">
        <v>0</v>
      </c>
      <c r="AH196" s="8">
        <v>0</v>
      </c>
      <c r="AI196" s="8">
        <v>0</v>
      </c>
      <c r="AJ196" s="8">
        <v>0</v>
      </c>
      <c r="AK196" s="8">
        <v>0</v>
      </c>
      <c r="AL196" s="8">
        <v>0</v>
      </c>
      <c r="AM196" s="8">
        <v>0</v>
      </c>
      <c r="AN196" s="8">
        <v>0</v>
      </c>
      <c r="AO196" s="8">
        <v>0</v>
      </c>
      <c r="AP196" s="8">
        <v>0</v>
      </c>
      <c r="AQ196" s="8">
        <v>0</v>
      </c>
      <c r="AR196" s="8">
        <v>0</v>
      </c>
      <c r="AS196" s="8">
        <v>0</v>
      </c>
      <c r="AT196" s="8">
        <v>0</v>
      </c>
      <c r="AU196" s="8">
        <v>0</v>
      </c>
      <c r="AV196" s="8">
        <v>0</v>
      </c>
      <c r="AW196" s="8">
        <v>0</v>
      </c>
      <c r="AX196" s="8">
        <v>0</v>
      </c>
      <c r="AY196" s="8">
        <v>0</v>
      </c>
      <c r="AZ196" s="8">
        <v>0</v>
      </c>
      <c r="BA196" s="8">
        <v>0</v>
      </c>
      <c r="BB196" s="8">
        <v>0</v>
      </c>
      <c r="BC196" s="8">
        <v>0</v>
      </c>
    </row>
    <row r="197" spans="1:55" x14ac:dyDescent="0.25">
      <c r="A197" s="3" t="s">
        <v>41</v>
      </c>
      <c r="B197" s="8">
        <v>0</v>
      </c>
      <c r="C197" s="8">
        <v>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f>-$H$149/2</f>
        <v>-2.3148148148148147E-2</v>
      </c>
      <c r="AA197" s="8">
        <v>1</v>
      </c>
      <c r="AB197" s="8">
        <v>0</v>
      </c>
      <c r="AC197" s="8">
        <f>-$H$157</f>
        <v>-2.0440474703617744</v>
      </c>
      <c r="AD197" s="8">
        <f>$H$149/2</f>
        <v>2.3148148148148147E-2</v>
      </c>
      <c r="AE197" s="8">
        <v>1</v>
      </c>
      <c r="AF197" s="8">
        <v>0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8">
        <v>0</v>
      </c>
      <c r="AO197" s="8">
        <v>0</v>
      </c>
      <c r="AP197" s="8">
        <v>0</v>
      </c>
      <c r="AQ197" s="8">
        <v>0</v>
      </c>
      <c r="AR197" s="8">
        <v>0</v>
      </c>
      <c r="AS197" s="8">
        <v>0</v>
      </c>
      <c r="AT197" s="8">
        <v>0</v>
      </c>
      <c r="AU197" s="8">
        <v>0</v>
      </c>
      <c r="AV197" s="8">
        <v>0</v>
      </c>
      <c r="AW197" s="8">
        <v>0</v>
      </c>
      <c r="AX197" s="8">
        <v>0</v>
      </c>
      <c r="AY197" s="8">
        <v>0</v>
      </c>
      <c r="AZ197" s="8">
        <v>0</v>
      </c>
      <c r="BA197" s="8">
        <v>0</v>
      </c>
      <c r="BB197" s="8">
        <v>0</v>
      </c>
      <c r="BC197" s="8">
        <v>0</v>
      </c>
    </row>
    <row r="198" spans="1:55" x14ac:dyDescent="0.25">
      <c r="A198" s="3" t="s">
        <v>46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f>$H$151</f>
        <v>3.6015458378494881E-2</v>
      </c>
      <c r="AC198" s="8">
        <f>$H$149/2</f>
        <v>2.3148148148148147E-2</v>
      </c>
      <c r="AD198" s="8">
        <f>-$H$154</f>
        <v>-7.1875374761784364E-2</v>
      </c>
      <c r="AE198" s="8">
        <v>0</v>
      </c>
      <c r="AF198" s="8">
        <f>$H$151</f>
        <v>3.6015458378494881E-2</v>
      </c>
      <c r="AG198" s="8">
        <f>-$H$149/2</f>
        <v>-2.3148148148148147E-2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8">
        <v>0</v>
      </c>
      <c r="AO198" s="8">
        <v>0</v>
      </c>
      <c r="AP198" s="8">
        <v>0</v>
      </c>
      <c r="AQ198" s="8">
        <v>0</v>
      </c>
      <c r="AR198" s="8">
        <v>0</v>
      </c>
      <c r="AS198" s="8">
        <v>0</v>
      </c>
      <c r="AT198" s="8">
        <v>0</v>
      </c>
      <c r="AU198" s="8">
        <v>0</v>
      </c>
      <c r="AV198" s="8">
        <v>0</v>
      </c>
      <c r="AW198" s="8">
        <v>0</v>
      </c>
      <c r="AX198" s="8">
        <v>0</v>
      </c>
      <c r="AY198" s="8">
        <v>0</v>
      </c>
      <c r="AZ198" s="8">
        <v>0</v>
      </c>
      <c r="BA198" s="8">
        <v>0</v>
      </c>
      <c r="BB198" s="8">
        <v>0</v>
      </c>
      <c r="BC198" s="8">
        <v>0</v>
      </c>
    </row>
    <row r="199" spans="1:55" x14ac:dyDescent="0.25">
      <c r="A199" s="3" t="s">
        <v>47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f>-$H$149/2</f>
        <v>-2.3148148148148147E-2</v>
      </c>
      <c r="AC199" s="8">
        <v>1</v>
      </c>
      <c r="AD199" s="8">
        <v>0</v>
      </c>
      <c r="AE199" s="8">
        <f>-$H$157</f>
        <v>-2.0440474703617744</v>
      </c>
      <c r="AF199" s="8">
        <f>$H$149/2</f>
        <v>2.3148148148148147E-2</v>
      </c>
      <c r="AG199" s="8">
        <v>1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8">
        <v>0</v>
      </c>
      <c r="AO199" s="8">
        <v>0</v>
      </c>
      <c r="AP199" s="8">
        <v>0</v>
      </c>
      <c r="AQ199" s="8">
        <v>0</v>
      </c>
      <c r="AR199" s="8">
        <v>0</v>
      </c>
      <c r="AS199" s="8">
        <v>0</v>
      </c>
      <c r="AT199" s="8">
        <v>0</v>
      </c>
      <c r="AU199" s="8">
        <v>0</v>
      </c>
      <c r="AV199" s="8">
        <v>0</v>
      </c>
      <c r="AW199" s="8">
        <v>0</v>
      </c>
      <c r="AX199" s="8">
        <v>0</v>
      </c>
      <c r="AY199" s="8">
        <v>0</v>
      </c>
      <c r="AZ199" s="8">
        <v>0</v>
      </c>
      <c r="BA199" s="8">
        <v>0</v>
      </c>
      <c r="BB199" s="8">
        <v>0</v>
      </c>
      <c r="BC199" s="8">
        <v>0</v>
      </c>
    </row>
    <row r="200" spans="1:55" x14ac:dyDescent="0.25">
      <c r="A200" s="3" t="s">
        <v>48</v>
      </c>
      <c r="B200" s="8">
        <v>0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f>$H$151</f>
        <v>3.6015458378494881E-2</v>
      </c>
      <c r="AE200" s="8">
        <f>$H$149/2</f>
        <v>2.3148148148148147E-2</v>
      </c>
      <c r="AF200" s="8">
        <f>-$H$154</f>
        <v>-7.1875374761784364E-2</v>
      </c>
      <c r="AG200" s="8">
        <v>0</v>
      </c>
      <c r="AH200" s="8">
        <f>$H$151</f>
        <v>3.6015458378494881E-2</v>
      </c>
      <c r="AI200" s="8">
        <f>-$H$149/2</f>
        <v>-2.3148148148148147E-2</v>
      </c>
      <c r="AJ200" s="8">
        <v>0</v>
      </c>
      <c r="AK200" s="8">
        <v>0</v>
      </c>
      <c r="AL200" s="8">
        <v>0</v>
      </c>
      <c r="AM200" s="8">
        <v>0</v>
      </c>
      <c r="AN200" s="8">
        <v>0</v>
      </c>
      <c r="AO200" s="8">
        <v>0</v>
      </c>
      <c r="AP200" s="8">
        <v>0</v>
      </c>
      <c r="AQ200" s="8">
        <v>0</v>
      </c>
      <c r="AR200" s="8">
        <v>0</v>
      </c>
      <c r="AS200" s="8">
        <v>0</v>
      </c>
      <c r="AT200" s="8">
        <v>0</v>
      </c>
      <c r="AU200" s="8">
        <v>0</v>
      </c>
      <c r="AV200" s="8">
        <v>0</v>
      </c>
      <c r="AW200" s="8">
        <v>0</v>
      </c>
      <c r="AX200" s="8">
        <v>0</v>
      </c>
      <c r="AY200" s="8">
        <v>0</v>
      </c>
      <c r="AZ200" s="8">
        <v>0</v>
      </c>
      <c r="BA200" s="8">
        <v>0</v>
      </c>
      <c r="BB200" s="8">
        <v>0</v>
      </c>
      <c r="BC200" s="8">
        <v>0</v>
      </c>
    </row>
    <row r="201" spans="1:55" x14ac:dyDescent="0.25">
      <c r="A201" s="3" t="s">
        <v>49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f>-$H$149/2</f>
        <v>-2.3148148148148147E-2</v>
      </c>
      <c r="AE201" s="8">
        <v>1</v>
      </c>
      <c r="AF201" s="8">
        <v>0</v>
      </c>
      <c r="AG201" s="8">
        <f>-$H$157</f>
        <v>-2.0440474703617744</v>
      </c>
      <c r="AH201" s="8">
        <f>$H$149/2</f>
        <v>2.3148148148148147E-2</v>
      </c>
      <c r="AI201" s="8">
        <v>1</v>
      </c>
      <c r="AJ201" s="8">
        <v>0</v>
      </c>
      <c r="AK201" s="8">
        <v>0</v>
      </c>
      <c r="AL201" s="8">
        <v>0</v>
      </c>
      <c r="AM201" s="8">
        <v>0</v>
      </c>
      <c r="AN201" s="8">
        <v>0</v>
      </c>
      <c r="AO201" s="8">
        <v>0</v>
      </c>
      <c r="AP201" s="8">
        <v>0</v>
      </c>
      <c r="AQ201" s="8">
        <v>0</v>
      </c>
      <c r="AR201" s="8">
        <v>0</v>
      </c>
      <c r="AS201" s="8">
        <v>0</v>
      </c>
      <c r="AT201" s="8">
        <v>0</v>
      </c>
      <c r="AU201" s="8">
        <v>0</v>
      </c>
      <c r="AV201" s="8">
        <v>0</v>
      </c>
      <c r="AW201" s="8">
        <v>0</v>
      </c>
      <c r="AX201" s="8">
        <v>0</v>
      </c>
      <c r="AY201" s="8">
        <v>0</v>
      </c>
      <c r="AZ201" s="8">
        <v>0</v>
      </c>
      <c r="BA201" s="8">
        <v>0</v>
      </c>
      <c r="BB201" s="8">
        <v>0</v>
      </c>
      <c r="BC201" s="8">
        <v>0</v>
      </c>
    </row>
    <row r="202" spans="1:55" x14ac:dyDescent="0.25">
      <c r="A202" s="3" t="s">
        <v>50</v>
      </c>
      <c r="B202" s="8">
        <v>0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f>$H$151</f>
        <v>3.6015458378494881E-2</v>
      </c>
      <c r="AG202" s="8">
        <f>$H$149/2</f>
        <v>2.3148148148148147E-2</v>
      </c>
      <c r="AH202" s="8">
        <f>-$H$154</f>
        <v>-7.1875374761784364E-2</v>
      </c>
      <c r="AI202" s="8">
        <v>0</v>
      </c>
      <c r="AJ202" s="8">
        <f>$H$151</f>
        <v>3.6015458378494881E-2</v>
      </c>
      <c r="AK202" s="8">
        <f>-$H$149/2</f>
        <v>-2.3148148148148147E-2</v>
      </c>
      <c r="AL202" s="8">
        <v>0</v>
      </c>
      <c r="AM202" s="8">
        <v>0</v>
      </c>
      <c r="AN202" s="8">
        <v>0</v>
      </c>
      <c r="AO202" s="8">
        <v>0</v>
      </c>
      <c r="AP202" s="8">
        <v>0</v>
      </c>
      <c r="AQ202" s="8">
        <v>0</v>
      </c>
      <c r="AR202" s="8">
        <v>0</v>
      </c>
      <c r="AS202" s="8">
        <v>0</v>
      </c>
      <c r="AT202" s="8">
        <v>0</v>
      </c>
      <c r="AU202" s="8">
        <v>0</v>
      </c>
      <c r="AV202" s="8">
        <v>0</v>
      </c>
      <c r="AW202" s="8">
        <v>0</v>
      </c>
      <c r="AX202" s="8">
        <v>0</v>
      </c>
      <c r="AY202" s="8">
        <v>0</v>
      </c>
      <c r="AZ202" s="8">
        <v>0</v>
      </c>
      <c r="BA202" s="8">
        <v>0</v>
      </c>
      <c r="BB202" s="8">
        <v>0</v>
      </c>
      <c r="BC202" s="8">
        <v>0</v>
      </c>
    </row>
    <row r="203" spans="1:55" x14ac:dyDescent="0.25">
      <c r="A203" s="3" t="s">
        <v>51</v>
      </c>
      <c r="B203" s="8">
        <v>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f>-$H$149/2</f>
        <v>-2.3148148148148147E-2</v>
      </c>
      <c r="AG203" s="8">
        <v>1</v>
      </c>
      <c r="AH203" s="8">
        <v>0</v>
      </c>
      <c r="AI203" s="8">
        <f>-$H$157</f>
        <v>-2.0440474703617744</v>
      </c>
      <c r="AJ203" s="8">
        <f>$H$149/2</f>
        <v>2.3148148148148147E-2</v>
      </c>
      <c r="AK203" s="8">
        <v>1</v>
      </c>
      <c r="AL203" s="8">
        <v>0</v>
      </c>
      <c r="AM203" s="8">
        <v>0</v>
      </c>
      <c r="AN203" s="8">
        <v>0</v>
      </c>
      <c r="AO203" s="8">
        <v>0</v>
      </c>
      <c r="AP203" s="8">
        <v>0</v>
      </c>
      <c r="AQ203" s="8">
        <v>0</v>
      </c>
      <c r="AR203" s="8">
        <v>0</v>
      </c>
      <c r="AS203" s="8">
        <v>0</v>
      </c>
      <c r="AT203" s="8">
        <v>0</v>
      </c>
      <c r="AU203" s="8">
        <v>0</v>
      </c>
      <c r="AV203" s="8">
        <v>0</v>
      </c>
      <c r="AW203" s="8">
        <v>0</v>
      </c>
      <c r="AX203" s="8">
        <v>0</v>
      </c>
      <c r="AY203" s="8">
        <v>0</v>
      </c>
      <c r="AZ203" s="8">
        <v>0</v>
      </c>
      <c r="BA203" s="8">
        <v>0</v>
      </c>
      <c r="BB203" s="8">
        <v>0</v>
      </c>
      <c r="BC203" s="8">
        <v>0</v>
      </c>
    </row>
    <row r="204" spans="1:55" x14ac:dyDescent="0.25">
      <c r="A204" s="3" t="s">
        <v>52</v>
      </c>
      <c r="B204" s="8">
        <v>0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8">
        <f>$H$151</f>
        <v>3.6015458378494881E-2</v>
      </c>
      <c r="AI204" s="8">
        <f>$H$149/2</f>
        <v>2.3148148148148147E-2</v>
      </c>
      <c r="AJ204" s="8">
        <f>-$H$154</f>
        <v>-7.1875374761784364E-2</v>
      </c>
      <c r="AK204" s="8">
        <v>0</v>
      </c>
      <c r="AL204" s="8">
        <f>$H$151</f>
        <v>3.6015458378494881E-2</v>
      </c>
      <c r="AM204" s="8">
        <f>-$H$149/2</f>
        <v>-2.3148148148148147E-2</v>
      </c>
      <c r="AN204" s="8">
        <v>0</v>
      </c>
      <c r="AO204" s="8">
        <v>0</v>
      </c>
      <c r="AP204" s="8">
        <v>0</v>
      </c>
      <c r="AQ204" s="8">
        <v>0</v>
      </c>
      <c r="AR204" s="8">
        <v>0</v>
      </c>
      <c r="AS204" s="8">
        <v>0</v>
      </c>
      <c r="AT204" s="8">
        <v>0</v>
      </c>
      <c r="AU204" s="8">
        <v>0</v>
      </c>
      <c r="AV204" s="8">
        <v>0</v>
      </c>
      <c r="AW204" s="8">
        <v>0</v>
      </c>
      <c r="AX204" s="8">
        <v>0</v>
      </c>
      <c r="AY204" s="8">
        <v>0</v>
      </c>
      <c r="AZ204" s="8">
        <v>0</v>
      </c>
      <c r="BA204" s="8">
        <v>0</v>
      </c>
      <c r="BB204" s="8">
        <v>0</v>
      </c>
      <c r="BC204" s="8">
        <v>0</v>
      </c>
    </row>
    <row r="205" spans="1:55" x14ac:dyDescent="0.25">
      <c r="A205" s="3" t="s">
        <v>53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0</v>
      </c>
      <c r="AH205" s="8">
        <f>-$H$149/2</f>
        <v>-2.3148148148148147E-2</v>
      </c>
      <c r="AI205" s="8">
        <v>1</v>
      </c>
      <c r="AJ205" s="8">
        <v>0</v>
      </c>
      <c r="AK205" s="8">
        <f>-$H$157</f>
        <v>-2.0440474703617744</v>
      </c>
      <c r="AL205" s="8">
        <f>$H$149/2</f>
        <v>2.3148148148148147E-2</v>
      </c>
      <c r="AM205" s="8">
        <v>1</v>
      </c>
      <c r="AN205" s="8">
        <v>0</v>
      </c>
      <c r="AO205" s="8">
        <v>0</v>
      </c>
      <c r="AP205" s="8">
        <v>0</v>
      </c>
      <c r="AQ205" s="8">
        <v>0</v>
      </c>
      <c r="AR205" s="8">
        <v>0</v>
      </c>
      <c r="AS205" s="8">
        <v>0</v>
      </c>
      <c r="AT205" s="8">
        <v>0</v>
      </c>
      <c r="AU205" s="8">
        <v>0</v>
      </c>
      <c r="AV205" s="8">
        <v>0</v>
      </c>
      <c r="AW205" s="8">
        <v>0</v>
      </c>
      <c r="AX205" s="8">
        <v>0</v>
      </c>
      <c r="AY205" s="8">
        <v>0</v>
      </c>
      <c r="AZ205" s="8">
        <v>0</v>
      </c>
      <c r="BA205" s="8">
        <v>0</v>
      </c>
      <c r="BB205" s="8">
        <v>0</v>
      </c>
      <c r="BC205" s="8">
        <v>0</v>
      </c>
    </row>
    <row r="206" spans="1:55" x14ac:dyDescent="0.25">
      <c r="A206" s="3" t="s">
        <v>60</v>
      </c>
      <c r="B206" s="8">
        <v>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8">
        <v>0</v>
      </c>
      <c r="AH206" s="8">
        <v>0</v>
      </c>
      <c r="AI206" s="8">
        <v>0</v>
      </c>
      <c r="AJ206" s="8">
        <f>$H$151</f>
        <v>3.6015458378494881E-2</v>
      </c>
      <c r="AK206" s="8">
        <f>$H$149/2</f>
        <v>2.3148148148148147E-2</v>
      </c>
      <c r="AL206" s="8">
        <f>-$H$154</f>
        <v>-7.1875374761784364E-2</v>
      </c>
      <c r="AM206" s="8">
        <v>0</v>
      </c>
      <c r="AN206" s="8">
        <f>$H$151</f>
        <v>3.6015458378494881E-2</v>
      </c>
      <c r="AO206" s="8">
        <f>-$H$149/2</f>
        <v>-2.3148148148148147E-2</v>
      </c>
      <c r="AP206" s="8">
        <v>0</v>
      </c>
      <c r="AQ206" s="8">
        <v>0</v>
      </c>
      <c r="AR206" s="8">
        <v>0</v>
      </c>
      <c r="AS206" s="8">
        <v>0</v>
      </c>
      <c r="AT206" s="8">
        <v>0</v>
      </c>
      <c r="AU206" s="8">
        <v>0</v>
      </c>
      <c r="AV206" s="8">
        <v>0</v>
      </c>
      <c r="AW206" s="8">
        <v>0</v>
      </c>
      <c r="AX206" s="8">
        <v>0</v>
      </c>
      <c r="AY206" s="8">
        <v>0</v>
      </c>
      <c r="AZ206" s="8">
        <v>0</v>
      </c>
      <c r="BA206" s="8">
        <v>0</v>
      </c>
      <c r="BB206" s="8">
        <v>0</v>
      </c>
      <c r="BC206" s="8">
        <v>0</v>
      </c>
    </row>
    <row r="207" spans="1:55" x14ac:dyDescent="0.25">
      <c r="A207" s="3" t="s">
        <v>61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0</v>
      </c>
      <c r="AG207" s="8">
        <v>0</v>
      </c>
      <c r="AH207" s="8">
        <v>0</v>
      </c>
      <c r="AI207" s="8">
        <v>0</v>
      </c>
      <c r="AJ207" s="8">
        <f>-$H$149/2</f>
        <v>-2.3148148148148147E-2</v>
      </c>
      <c r="AK207" s="8">
        <v>1</v>
      </c>
      <c r="AL207" s="8">
        <v>0</v>
      </c>
      <c r="AM207" s="8">
        <f>-$H$157</f>
        <v>-2.0440474703617744</v>
      </c>
      <c r="AN207" s="8">
        <f>$H$149/2</f>
        <v>2.3148148148148147E-2</v>
      </c>
      <c r="AO207" s="8">
        <v>1</v>
      </c>
      <c r="AP207" s="8">
        <v>0</v>
      </c>
      <c r="AQ207" s="8">
        <v>0</v>
      </c>
      <c r="AR207" s="8">
        <v>0</v>
      </c>
      <c r="AS207" s="8">
        <v>0</v>
      </c>
      <c r="AT207" s="8">
        <v>0</v>
      </c>
      <c r="AU207" s="8">
        <v>0</v>
      </c>
      <c r="AV207" s="8">
        <v>0</v>
      </c>
      <c r="AW207" s="8">
        <v>0</v>
      </c>
      <c r="AX207" s="8">
        <v>0</v>
      </c>
      <c r="AY207" s="8">
        <v>0</v>
      </c>
      <c r="AZ207" s="8">
        <v>0</v>
      </c>
      <c r="BA207" s="8">
        <v>0</v>
      </c>
      <c r="BB207" s="8">
        <v>0</v>
      </c>
      <c r="BC207" s="8">
        <v>0</v>
      </c>
    </row>
    <row r="208" spans="1:55" x14ac:dyDescent="0.25">
      <c r="A208" s="3" t="s">
        <v>62</v>
      </c>
      <c r="B208" s="8">
        <v>0</v>
      </c>
      <c r="C208" s="8">
        <v>0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0</v>
      </c>
      <c r="AG208" s="8">
        <v>0</v>
      </c>
      <c r="AH208" s="8">
        <v>0</v>
      </c>
      <c r="AI208" s="8">
        <v>0</v>
      </c>
      <c r="AJ208" s="8">
        <v>0</v>
      </c>
      <c r="AK208" s="8">
        <v>0</v>
      </c>
      <c r="AL208" s="8">
        <f>$H$151</f>
        <v>3.6015458378494881E-2</v>
      </c>
      <c r="AM208" s="8">
        <f>$H$149/2</f>
        <v>2.3148148148148147E-2</v>
      </c>
      <c r="AN208" s="8">
        <f>-$H$154</f>
        <v>-7.1875374761784364E-2</v>
      </c>
      <c r="AO208" s="8">
        <v>0</v>
      </c>
      <c r="AP208" s="8">
        <f>$H$151</f>
        <v>3.6015458378494881E-2</v>
      </c>
      <c r="AQ208" s="8">
        <f>-$H$149/2</f>
        <v>-2.3148148148148147E-2</v>
      </c>
      <c r="AR208" s="8">
        <v>0</v>
      </c>
      <c r="AS208" s="8">
        <v>0</v>
      </c>
      <c r="AT208" s="8">
        <v>0</v>
      </c>
      <c r="AU208" s="8">
        <v>0</v>
      </c>
      <c r="AV208" s="8">
        <v>0</v>
      </c>
      <c r="AW208" s="8">
        <v>0</v>
      </c>
      <c r="AX208" s="8">
        <v>0</v>
      </c>
      <c r="AY208" s="8">
        <v>0</v>
      </c>
      <c r="AZ208" s="8">
        <v>0</v>
      </c>
      <c r="BA208" s="8">
        <v>0</v>
      </c>
      <c r="BB208" s="8">
        <v>0</v>
      </c>
      <c r="BC208" s="8">
        <v>0</v>
      </c>
    </row>
    <row r="209" spans="1:55" x14ac:dyDescent="0.25">
      <c r="A209" s="3" t="s">
        <v>63</v>
      </c>
      <c r="B209" s="8">
        <v>0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>
        <f>-$H$149/2</f>
        <v>-2.3148148148148147E-2</v>
      </c>
      <c r="AM209" s="8">
        <v>1</v>
      </c>
      <c r="AN209" s="8">
        <v>0</v>
      </c>
      <c r="AO209" s="8">
        <f>-$H$157</f>
        <v>-2.0440474703617744</v>
      </c>
      <c r="AP209" s="8">
        <f>$H$149/2</f>
        <v>2.3148148148148147E-2</v>
      </c>
      <c r="AQ209" s="8">
        <v>1</v>
      </c>
      <c r="AR209" s="8">
        <v>0</v>
      </c>
      <c r="AS209" s="8">
        <v>0</v>
      </c>
      <c r="AT209" s="8">
        <v>0</v>
      </c>
      <c r="AU209" s="8">
        <v>0</v>
      </c>
      <c r="AV209" s="8">
        <v>0</v>
      </c>
      <c r="AW209" s="8">
        <v>0</v>
      </c>
      <c r="AX209" s="8">
        <v>0</v>
      </c>
      <c r="AY209" s="8">
        <v>0</v>
      </c>
      <c r="AZ209" s="8">
        <v>0</v>
      </c>
      <c r="BA209" s="8">
        <v>0</v>
      </c>
      <c r="BB209" s="8">
        <v>0</v>
      </c>
      <c r="BC209" s="8">
        <v>0</v>
      </c>
    </row>
    <row r="210" spans="1:55" x14ac:dyDescent="0.25">
      <c r="A210" s="3" t="s">
        <v>64</v>
      </c>
      <c r="B210" s="8">
        <v>0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0</v>
      </c>
      <c r="AI210" s="8">
        <v>0</v>
      </c>
      <c r="AJ210" s="8">
        <v>0</v>
      </c>
      <c r="AK210" s="8">
        <v>0</v>
      </c>
      <c r="AL210" s="8">
        <v>0</v>
      </c>
      <c r="AM210" s="8">
        <v>0</v>
      </c>
      <c r="AN210" s="8">
        <f>$H$151</f>
        <v>3.6015458378494881E-2</v>
      </c>
      <c r="AO210" s="8">
        <f>$H$149/2</f>
        <v>2.3148148148148147E-2</v>
      </c>
      <c r="AP210" s="8">
        <f>-$H$154</f>
        <v>-7.1875374761784364E-2</v>
      </c>
      <c r="AQ210" s="8">
        <v>0</v>
      </c>
      <c r="AR210" s="8">
        <f>$H$151</f>
        <v>3.6015458378494881E-2</v>
      </c>
      <c r="AS210" s="8">
        <f>-$H$149/2</f>
        <v>-2.3148148148148147E-2</v>
      </c>
      <c r="AT210" s="8">
        <v>0</v>
      </c>
      <c r="AU210" s="8">
        <v>0</v>
      </c>
      <c r="AV210" s="8">
        <v>0</v>
      </c>
      <c r="AW210" s="8">
        <v>0</v>
      </c>
      <c r="AX210" s="8">
        <v>0</v>
      </c>
      <c r="AY210" s="8">
        <v>0</v>
      </c>
      <c r="AZ210" s="8">
        <v>0</v>
      </c>
      <c r="BA210" s="8">
        <v>0</v>
      </c>
      <c r="BB210" s="8">
        <v>0</v>
      </c>
      <c r="BC210" s="8">
        <v>0</v>
      </c>
    </row>
    <row r="211" spans="1:55" x14ac:dyDescent="0.25">
      <c r="A211" s="3" t="s">
        <v>65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8">
        <v>0</v>
      </c>
      <c r="AN211" s="8">
        <f>-$H$149/2</f>
        <v>-2.3148148148148147E-2</v>
      </c>
      <c r="AO211" s="8">
        <v>1</v>
      </c>
      <c r="AP211" s="8">
        <v>0</v>
      </c>
      <c r="AQ211" s="8">
        <f>-$H$157</f>
        <v>-2.0440474703617744</v>
      </c>
      <c r="AR211" s="8">
        <f>$H$149/2</f>
        <v>2.3148148148148147E-2</v>
      </c>
      <c r="AS211" s="8">
        <v>1</v>
      </c>
      <c r="AT211" s="8">
        <v>0</v>
      </c>
      <c r="AU211" s="8">
        <v>0</v>
      </c>
      <c r="AV211" s="8">
        <v>0</v>
      </c>
      <c r="AW211" s="8">
        <v>0</v>
      </c>
      <c r="AX211" s="8">
        <v>0</v>
      </c>
      <c r="AY211" s="8">
        <v>0</v>
      </c>
      <c r="AZ211" s="8">
        <v>0</v>
      </c>
      <c r="BA211" s="8">
        <v>0</v>
      </c>
      <c r="BB211" s="8">
        <v>0</v>
      </c>
      <c r="BC211" s="8">
        <v>0</v>
      </c>
    </row>
    <row r="212" spans="1:55" x14ac:dyDescent="0.25">
      <c r="A212" s="3" t="s">
        <v>66</v>
      </c>
      <c r="B212" s="8">
        <v>0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8">
        <v>0</v>
      </c>
      <c r="AJ212" s="8">
        <v>0</v>
      </c>
      <c r="AK212" s="8">
        <v>0</v>
      </c>
      <c r="AL212" s="8">
        <v>0</v>
      </c>
      <c r="AM212" s="8">
        <v>0</v>
      </c>
      <c r="AN212" s="8">
        <v>0</v>
      </c>
      <c r="AO212" s="8">
        <v>0</v>
      </c>
      <c r="AP212" s="8">
        <f>$H$151</f>
        <v>3.6015458378494881E-2</v>
      </c>
      <c r="AQ212" s="8">
        <f>$H$149/2</f>
        <v>2.3148148148148147E-2</v>
      </c>
      <c r="AR212" s="8">
        <f>-$H$154</f>
        <v>-7.1875374761784364E-2</v>
      </c>
      <c r="AS212" s="8">
        <v>0</v>
      </c>
      <c r="AT212" s="8">
        <f>$H$151</f>
        <v>3.6015458378494881E-2</v>
      </c>
      <c r="AU212" s="8">
        <f>-$H$149/2</f>
        <v>-2.3148148148148147E-2</v>
      </c>
      <c r="AV212" s="8">
        <v>0</v>
      </c>
      <c r="AW212" s="8">
        <v>0</v>
      </c>
      <c r="AX212" s="8">
        <v>0</v>
      </c>
      <c r="AY212" s="8">
        <v>0</v>
      </c>
      <c r="AZ212" s="8">
        <v>0</v>
      </c>
      <c r="BA212" s="8">
        <v>0</v>
      </c>
      <c r="BB212" s="8">
        <v>0</v>
      </c>
      <c r="BC212" s="8">
        <v>0</v>
      </c>
    </row>
    <row r="213" spans="1:55" x14ac:dyDescent="0.25">
      <c r="A213" s="3" t="s">
        <v>67</v>
      </c>
      <c r="B213" s="8">
        <v>0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8">
        <v>0</v>
      </c>
      <c r="AI213" s="8">
        <v>0</v>
      </c>
      <c r="AJ213" s="8">
        <v>0</v>
      </c>
      <c r="AK213" s="8">
        <v>0</v>
      </c>
      <c r="AL213" s="8">
        <v>0</v>
      </c>
      <c r="AM213" s="8">
        <v>0</v>
      </c>
      <c r="AN213" s="8">
        <v>0</v>
      </c>
      <c r="AO213" s="8">
        <v>0</v>
      </c>
      <c r="AP213" s="8">
        <f>-$H$149/2</f>
        <v>-2.3148148148148147E-2</v>
      </c>
      <c r="AQ213" s="8">
        <v>1</v>
      </c>
      <c r="AR213" s="8">
        <v>0</v>
      </c>
      <c r="AS213" s="8">
        <f>-$H$157</f>
        <v>-2.0440474703617744</v>
      </c>
      <c r="AT213" s="8">
        <f>$H$149/2</f>
        <v>2.3148148148148147E-2</v>
      </c>
      <c r="AU213" s="8">
        <v>1</v>
      </c>
      <c r="AV213" s="8">
        <v>0</v>
      </c>
      <c r="AW213" s="8">
        <v>0</v>
      </c>
      <c r="AX213" s="8">
        <v>0</v>
      </c>
      <c r="AY213" s="8">
        <v>0</v>
      </c>
      <c r="AZ213" s="8">
        <v>0</v>
      </c>
      <c r="BA213" s="8">
        <v>0</v>
      </c>
      <c r="BB213" s="8">
        <v>0</v>
      </c>
      <c r="BC213" s="8">
        <v>0</v>
      </c>
    </row>
    <row r="214" spans="1:55" x14ac:dyDescent="0.25">
      <c r="A214" s="3" t="s">
        <v>68</v>
      </c>
      <c r="B214" s="8">
        <v>0</v>
      </c>
      <c r="C214" s="8">
        <v>0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8">
        <v>0</v>
      </c>
      <c r="AI214" s="8">
        <v>0</v>
      </c>
      <c r="AJ214" s="8">
        <v>0</v>
      </c>
      <c r="AK214" s="8">
        <v>0</v>
      </c>
      <c r="AL214" s="8">
        <v>0</v>
      </c>
      <c r="AM214" s="8">
        <v>0</v>
      </c>
      <c r="AN214" s="8">
        <v>0</v>
      </c>
      <c r="AO214" s="8">
        <v>0</v>
      </c>
      <c r="AP214" s="8">
        <v>0</v>
      </c>
      <c r="AQ214" s="8">
        <v>0</v>
      </c>
      <c r="AR214" s="8">
        <f>$H$151</f>
        <v>3.6015458378494881E-2</v>
      </c>
      <c r="AS214" s="8">
        <f>$H$149/2</f>
        <v>2.3148148148148147E-2</v>
      </c>
      <c r="AT214" s="8">
        <f>-$H$154</f>
        <v>-7.1875374761784364E-2</v>
      </c>
      <c r="AU214" s="8">
        <v>0</v>
      </c>
      <c r="AV214" s="8">
        <f>$H$151</f>
        <v>3.6015458378494881E-2</v>
      </c>
      <c r="AW214" s="8">
        <f>-$H$149/2</f>
        <v>-2.3148148148148147E-2</v>
      </c>
      <c r="AX214" s="8">
        <v>0</v>
      </c>
      <c r="AY214" s="8">
        <v>0</v>
      </c>
      <c r="AZ214" s="8">
        <v>0</v>
      </c>
      <c r="BA214" s="8">
        <v>0</v>
      </c>
      <c r="BB214" s="8">
        <v>0</v>
      </c>
      <c r="BC214" s="8">
        <v>0</v>
      </c>
    </row>
    <row r="215" spans="1:55" x14ac:dyDescent="0.25">
      <c r="A215" s="3" t="s">
        <v>69</v>
      </c>
      <c r="B215" s="8">
        <v>0</v>
      </c>
      <c r="C215" s="8">
        <v>0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0</v>
      </c>
      <c r="AL215" s="8">
        <v>0</v>
      </c>
      <c r="AM215" s="8">
        <v>0</v>
      </c>
      <c r="AN215" s="8">
        <v>0</v>
      </c>
      <c r="AO215" s="8">
        <v>0</v>
      </c>
      <c r="AP215" s="8">
        <v>0</v>
      </c>
      <c r="AQ215" s="8">
        <v>0</v>
      </c>
      <c r="AR215" s="8">
        <f>-$H$149/2</f>
        <v>-2.3148148148148147E-2</v>
      </c>
      <c r="AS215" s="8">
        <v>1</v>
      </c>
      <c r="AT215" s="8">
        <v>0</v>
      </c>
      <c r="AU215" s="8">
        <f>-$H$157</f>
        <v>-2.0440474703617744</v>
      </c>
      <c r="AV215" s="8">
        <f>$H$149/2</f>
        <v>2.3148148148148147E-2</v>
      </c>
      <c r="AW215" s="8">
        <v>1</v>
      </c>
      <c r="AX215" s="8">
        <v>0</v>
      </c>
      <c r="AY215" s="8">
        <v>0</v>
      </c>
      <c r="AZ215" s="8">
        <v>0</v>
      </c>
      <c r="BA215" s="8">
        <v>0</v>
      </c>
      <c r="BB215" s="8">
        <v>0</v>
      </c>
      <c r="BC215" s="8">
        <v>0</v>
      </c>
    </row>
    <row r="216" spans="1:55" x14ac:dyDescent="0.25">
      <c r="A216" s="3" t="s">
        <v>70</v>
      </c>
      <c r="B216" s="8">
        <v>0</v>
      </c>
      <c r="C216" s="8">
        <v>0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8">
        <v>0</v>
      </c>
      <c r="AI216" s="8">
        <v>0</v>
      </c>
      <c r="AJ216" s="8">
        <v>0</v>
      </c>
      <c r="AK216" s="8">
        <v>0</v>
      </c>
      <c r="AL216" s="8">
        <v>0</v>
      </c>
      <c r="AM216" s="8">
        <v>0</v>
      </c>
      <c r="AN216" s="8">
        <v>0</v>
      </c>
      <c r="AO216" s="8">
        <v>0</v>
      </c>
      <c r="AP216" s="8">
        <v>0</v>
      </c>
      <c r="AQ216" s="8">
        <v>0</v>
      </c>
      <c r="AR216" s="8">
        <v>0</v>
      </c>
      <c r="AS216" s="8">
        <v>0</v>
      </c>
      <c r="AT216" s="8">
        <f>$H$151</f>
        <v>3.6015458378494881E-2</v>
      </c>
      <c r="AU216" s="8">
        <f>$H$149/2</f>
        <v>2.3148148148148147E-2</v>
      </c>
      <c r="AV216" s="8">
        <f>-$H$154</f>
        <v>-7.1875374761784364E-2</v>
      </c>
      <c r="AW216" s="8">
        <v>0</v>
      </c>
      <c r="AX216" s="8">
        <f>$H$151</f>
        <v>3.6015458378494881E-2</v>
      </c>
      <c r="AY216" s="8">
        <f>-$H$149/2</f>
        <v>-2.3148148148148147E-2</v>
      </c>
      <c r="AZ216" s="8">
        <v>0</v>
      </c>
      <c r="BA216" s="8">
        <v>0</v>
      </c>
      <c r="BB216" s="8">
        <v>0</v>
      </c>
      <c r="BC216" s="8">
        <v>0</v>
      </c>
    </row>
    <row r="217" spans="1:55" x14ac:dyDescent="0.25">
      <c r="A217" s="3" t="s">
        <v>71</v>
      </c>
      <c r="B217" s="8">
        <v>0</v>
      </c>
      <c r="C217" s="8">
        <v>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8">
        <v>0</v>
      </c>
      <c r="AI217" s="8">
        <v>0</v>
      </c>
      <c r="AJ217" s="8">
        <v>0</v>
      </c>
      <c r="AK217" s="8">
        <v>0</v>
      </c>
      <c r="AL217" s="8">
        <v>0</v>
      </c>
      <c r="AM217" s="8">
        <v>0</v>
      </c>
      <c r="AN217" s="8">
        <v>0</v>
      </c>
      <c r="AO217" s="8">
        <v>0</v>
      </c>
      <c r="AP217" s="8">
        <v>0</v>
      </c>
      <c r="AQ217" s="8">
        <v>0</v>
      </c>
      <c r="AR217" s="8">
        <v>0</v>
      </c>
      <c r="AS217" s="8">
        <v>0</v>
      </c>
      <c r="AT217" s="8">
        <f>-$H$149/2</f>
        <v>-2.3148148148148147E-2</v>
      </c>
      <c r="AU217" s="8">
        <v>1</v>
      </c>
      <c r="AV217" s="8">
        <v>0</v>
      </c>
      <c r="AW217" s="8">
        <f>-$H$157</f>
        <v>-2.0440474703617744</v>
      </c>
      <c r="AX217" s="8">
        <f>$H$149/2</f>
        <v>2.3148148148148147E-2</v>
      </c>
      <c r="AY217" s="8">
        <v>1</v>
      </c>
      <c r="AZ217" s="8">
        <v>0</v>
      </c>
      <c r="BA217" s="8">
        <v>0</v>
      </c>
      <c r="BB217" s="8">
        <v>0</v>
      </c>
      <c r="BC217" s="8">
        <v>0</v>
      </c>
    </row>
    <row r="218" spans="1:55" x14ac:dyDescent="0.25">
      <c r="A218" s="3" t="s">
        <v>72</v>
      </c>
      <c r="B218" s="8">
        <v>0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8">
        <v>0</v>
      </c>
      <c r="AI218" s="8">
        <v>0</v>
      </c>
      <c r="AJ218" s="8">
        <v>0</v>
      </c>
      <c r="AK218" s="8">
        <v>0</v>
      </c>
      <c r="AL218" s="8">
        <v>0</v>
      </c>
      <c r="AM218" s="8">
        <v>0</v>
      </c>
      <c r="AN218" s="8">
        <v>0</v>
      </c>
      <c r="AO218" s="8">
        <v>0</v>
      </c>
      <c r="AP218" s="8">
        <v>0</v>
      </c>
      <c r="AQ218" s="8">
        <v>0</v>
      </c>
      <c r="AR218" s="8">
        <v>0</v>
      </c>
      <c r="AS218" s="8">
        <v>0</v>
      </c>
      <c r="AT218" s="8">
        <v>0</v>
      </c>
      <c r="AU218" s="8">
        <v>0</v>
      </c>
      <c r="AV218" s="8">
        <f>$H$151</f>
        <v>3.6015458378494881E-2</v>
      </c>
      <c r="AW218" s="8">
        <f>$H$149/2</f>
        <v>2.3148148148148147E-2</v>
      </c>
      <c r="AX218" s="8">
        <f>-$H$154</f>
        <v>-7.1875374761784364E-2</v>
      </c>
      <c r="AY218" s="8">
        <v>0</v>
      </c>
      <c r="AZ218" s="8">
        <f>$H$151</f>
        <v>3.6015458378494881E-2</v>
      </c>
      <c r="BA218" s="8">
        <f>-$H$149/2</f>
        <v>-2.3148148148148147E-2</v>
      </c>
      <c r="BB218" s="8">
        <v>0</v>
      </c>
      <c r="BC218" s="8">
        <v>0</v>
      </c>
    </row>
    <row r="219" spans="1:55" x14ac:dyDescent="0.25">
      <c r="A219" s="3" t="s">
        <v>73</v>
      </c>
      <c r="B219" s="8">
        <v>0</v>
      </c>
      <c r="C219" s="8">
        <v>0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0</v>
      </c>
      <c r="AL219" s="8">
        <v>0</v>
      </c>
      <c r="AM219" s="8">
        <v>0</v>
      </c>
      <c r="AN219" s="8">
        <v>0</v>
      </c>
      <c r="AO219" s="8">
        <v>0</v>
      </c>
      <c r="AP219" s="8">
        <v>0</v>
      </c>
      <c r="AQ219" s="8">
        <v>0</v>
      </c>
      <c r="AR219" s="8">
        <v>0</v>
      </c>
      <c r="AS219" s="8">
        <v>0</v>
      </c>
      <c r="AT219" s="8">
        <v>0</v>
      </c>
      <c r="AU219" s="8">
        <v>0</v>
      </c>
      <c r="AV219" s="8">
        <f>-$H$149/2</f>
        <v>-2.3148148148148147E-2</v>
      </c>
      <c r="AW219" s="8">
        <v>1</v>
      </c>
      <c r="AX219" s="8">
        <v>0</v>
      </c>
      <c r="AY219" s="8">
        <f>-$H$157</f>
        <v>-2.0440474703617744</v>
      </c>
      <c r="AZ219" s="8">
        <f>$H$149/2</f>
        <v>2.3148148148148147E-2</v>
      </c>
      <c r="BA219" s="8">
        <v>1</v>
      </c>
      <c r="BB219" s="8">
        <v>0</v>
      </c>
      <c r="BC219" s="8">
        <v>0</v>
      </c>
    </row>
    <row r="220" spans="1:55" x14ac:dyDescent="0.25">
      <c r="A220" s="3" t="s">
        <v>74</v>
      </c>
      <c r="B220" s="8">
        <v>0</v>
      </c>
      <c r="C220" s="8">
        <v>0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8">
        <v>0</v>
      </c>
      <c r="AI220" s="8">
        <v>0</v>
      </c>
      <c r="AJ220" s="8">
        <v>0</v>
      </c>
      <c r="AK220" s="8">
        <v>0</v>
      </c>
      <c r="AL220" s="8">
        <v>0</v>
      </c>
      <c r="AM220" s="8">
        <v>0</v>
      </c>
      <c r="AN220" s="8">
        <v>0</v>
      </c>
      <c r="AO220" s="8">
        <v>0</v>
      </c>
      <c r="AP220" s="8">
        <v>0</v>
      </c>
      <c r="AQ220" s="8">
        <v>0</v>
      </c>
      <c r="AR220" s="8">
        <v>0</v>
      </c>
      <c r="AS220" s="8">
        <v>0</v>
      </c>
      <c r="AT220" s="8">
        <v>0</v>
      </c>
      <c r="AU220" s="8">
        <v>0</v>
      </c>
      <c r="AV220" s="8">
        <v>0</v>
      </c>
      <c r="AW220" s="8">
        <v>0</v>
      </c>
      <c r="AX220" s="8">
        <f>$H$151</f>
        <v>3.6015458378494881E-2</v>
      </c>
      <c r="AY220" s="8">
        <f>$H$149/2</f>
        <v>2.3148148148148147E-2</v>
      </c>
      <c r="AZ220" s="8">
        <f>-$H$154</f>
        <v>-7.1875374761784364E-2</v>
      </c>
      <c r="BA220" s="8">
        <v>0</v>
      </c>
      <c r="BB220" s="8">
        <f>$H$151</f>
        <v>3.6015458378494881E-2</v>
      </c>
      <c r="BC220" s="8">
        <f>-$H$149/2</f>
        <v>-2.3148148148148147E-2</v>
      </c>
    </row>
    <row r="221" spans="1:55" x14ac:dyDescent="0.25">
      <c r="A221" s="3" t="s">
        <v>75</v>
      </c>
      <c r="B221" s="8">
        <v>0</v>
      </c>
      <c r="C221" s="8">
        <v>0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0</v>
      </c>
      <c r="AJ221" s="8">
        <v>0</v>
      </c>
      <c r="AK221" s="8">
        <v>0</v>
      </c>
      <c r="AL221" s="8">
        <v>0</v>
      </c>
      <c r="AM221" s="8">
        <v>0</v>
      </c>
      <c r="AN221" s="8">
        <v>0</v>
      </c>
      <c r="AO221" s="8">
        <v>0</v>
      </c>
      <c r="AP221" s="8">
        <v>0</v>
      </c>
      <c r="AQ221" s="8">
        <v>0</v>
      </c>
      <c r="AR221" s="8">
        <v>0</v>
      </c>
      <c r="AS221" s="8">
        <v>0</v>
      </c>
      <c r="AT221" s="8">
        <v>0</v>
      </c>
      <c r="AU221" s="8">
        <v>0</v>
      </c>
      <c r="AV221" s="8">
        <v>0</v>
      </c>
      <c r="AW221" s="8">
        <v>0</v>
      </c>
      <c r="AX221" s="8">
        <f>-$H$149/2</f>
        <v>-2.3148148148148147E-2</v>
      </c>
      <c r="AY221" s="8">
        <v>1</v>
      </c>
      <c r="AZ221" s="8">
        <v>0</v>
      </c>
      <c r="BA221" s="8">
        <f>-$H$157</f>
        <v>-2.0440474703617744</v>
      </c>
      <c r="BB221" s="8">
        <f>$H$149/2</f>
        <v>2.3148148148148147E-2</v>
      </c>
      <c r="BC221" s="8">
        <v>1</v>
      </c>
    </row>
    <row r="222" spans="1:55" x14ac:dyDescent="0.25">
      <c r="A222" s="3" t="s">
        <v>19</v>
      </c>
      <c r="B222" s="8">
        <v>0</v>
      </c>
      <c r="C222" s="8">
        <v>0</v>
      </c>
      <c r="D222" s="8">
        <v>1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8">
        <v>0</v>
      </c>
      <c r="AI222" s="8">
        <v>0</v>
      </c>
      <c r="AJ222" s="8">
        <v>0</v>
      </c>
      <c r="AK222" s="8">
        <v>0</v>
      </c>
      <c r="AL222" s="8">
        <v>0</v>
      </c>
      <c r="AM222" s="8">
        <v>0</v>
      </c>
      <c r="AN222" s="8">
        <v>0</v>
      </c>
      <c r="AO222" s="8">
        <v>0</v>
      </c>
      <c r="AP222" s="8">
        <v>0</v>
      </c>
      <c r="AQ222" s="8">
        <v>0</v>
      </c>
      <c r="AR222" s="8">
        <v>0</v>
      </c>
      <c r="AS222" s="8">
        <v>0</v>
      </c>
      <c r="AT222" s="8">
        <v>0</v>
      </c>
      <c r="AU222" s="8">
        <v>0</v>
      </c>
      <c r="AV222" s="8">
        <v>0</v>
      </c>
      <c r="AW222" s="8">
        <v>0</v>
      </c>
      <c r="AX222" s="8">
        <v>0</v>
      </c>
      <c r="AY222" s="8">
        <v>0</v>
      </c>
      <c r="AZ222" s="8">
        <v>0</v>
      </c>
      <c r="BA222" s="8">
        <v>0</v>
      </c>
      <c r="BB222" s="8">
        <v>0</v>
      </c>
      <c r="BC222" s="8">
        <v>0</v>
      </c>
    </row>
    <row r="223" spans="1:55" x14ac:dyDescent="0.25">
      <c r="A223" s="3" t="s">
        <v>20</v>
      </c>
      <c r="B223" s="8">
        <v>0</v>
      </c>
      <c r="C223" s="8">
        <v>0</v>
      </c>
      <c r="D223" s="8">
        <v>0</v>
      </c>
      <c r="E223" s="8">
        <v>1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0</v>
      </c>
      <c r="AG223" s="8">
        <v>0</v>
      </c>
      <c r="AH223" s="8">
        <v>0</v>
      </c>
      <c r="AI223" s="8">
        <v>0</v>
      </c>
      <c r="AJ223" s="8">
        <v>0</v>
      </c>
      <c r="AK223" s="8">
        <v>0</v>
      </c>
      <c r="AL223" s="8">
        <v>0</v>
      </c>
      <c r="AM223" s="8">
        <v>0</v>
      </c>
      <c r="AN223" s="8">
        <v>0</v>
      </c>
      <c r="AO223" s="8">
        <v>0</v>
      </c>
      <c r="AP223" s="8">
        <v>0</v>
      </c>
      <c r="AQ223" s="8">
        <v>0</v>
      </c>
      <c r="AR223" s="8">
        <v>0</v>
      </c>
      <c r="AS223" s="8">
        <v>0</v>
      </c>
      <c r="AT223" s="8">
        <v>0</v>
      </c>
      <c r="AU223" s="8">
        <v>0</v>
      </c>
      <c r="AV223" s="8">
        <v>0</v>
      </c>
      <c r="AW223" s="8">
        <v>0</v>
      </c>
      <c r="AX223" s="8">
        <v>0</v>
      </c>
      <c r="AY223" s="8">
        <v>0</v>
      </c>
      <c r="AZ223" s="8">
        <v>0</v>
      </c>
      <c r="BA223" s="8">
        <v>0</v>
      </c>
      <c r="BB223" s="8">
        <v>0</v>
      </c>
      <c r="BC223" s="8">
        <v>0</v>
      </c>
    </row>
    <row r="224" spans="1:55" x14ac:dyDescent="0.25">
      <c r="A224" s="3" t="s">
        <v>76</v>
      </c>
      <c r="B224" s="8">
        <v>0</v>
      </c>
      <c r="C224" s="8">
        <v>0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  <c r="AB224" s="8">
        <v>0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0</v>
      </c>
      <c r="AJ224" s="8">
        <v>0</v>
      </c>
      <c r="AK224" s="8">
        <v>0</v>
      </c>
      <c r="AL224" s="8">
        <v>0</v>
      </c>
      <c r="AM224" s="8">
        <v>0</v>
      </c>
      <c r="AN224" s="8">
        <v>0</v>
      </c>
      <c r="AO224" s="8">
        <v>0</v>
      </c>
      <c r="AP224" s="8">
        <v>0</v>
      </c>
      <c r="AQ224" s="8">
        <v>0</v>
      </c>
      <c r="AR224" s="8">
        <v>0</v>
      </c>
      <c r="AS224" s="8">
        <v>0</v>
      </c>
      <c r="AT224" s="8">
        <v>0</v>
      </c>
      <c r="AU224" s="8">
        <v>0</v>
      </c>
      <c r="AV224" s="8">
        <v>0</v>
      </c>
      <c r="AW224" s="8">
        <v>0</v>
      </c>
      <c r="AX224" s="8">
        <v>0</v>
      </c>
      <c r="AY224" s="8">
        <v>0</v>
      </c>
      <c r="AZ224" s="8">
        <v>1</v>
      </c>
      <c r="BA224" s="8">
        <v>0</v>
      </c>
      <c r="BB224" s="8">
        <v>0</v>
      </c>
      <c r="BC224" s="8">
        <v>0</v>
      </c>
    </row>
    <row r="225" spans="1:57" x14ac:dyDescent="0.25">
      <c r="A225" s="3" t="s">
        <v>77</v>
      </c>
      <c r="B225" s="8">
        <v>0</v>
      </c>
      <c r="C225" s="8">
        <v>0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0</v>
      </c>
      <c r="AD225" s="8">
        <v>0</v>
      </c>
      <c r="AE225" s="8">
        <v>0</v>
      </c>
      <c r="AF225" s="8">
        <v>0</v>
      </c>
      <c r="AG225" s="8">
        <v>0</v>
      </c>
      <c r="AH225" s="8">
        <v>0</v>
      </c>
      <c r="AI225" s="8">
        <v>0</v>
      </c>
      <c r="AJ225" s="8">
        <v>0</v>
      </c>
      <c r="AK225" s="8">
        <v>0</v>
      </c>
      <c r="AL225" s="8">
        <v>0</v>
      </c>
      <c r="AM225" s="8">
        <v>0</v>
      </c>
      <c r="AN225" s="8">
        <v>0</v>
      </c>
      <c r="AO225" s="8">
        <v>0</v>
      </c>
      <c r="AP225" s="8">
        <v>0</v>
      </c>
      <c r="AQ225" s="8">
        <v>0</v>
      </c>
      <c r="AR225" s="8">
        <v>0</v>
      </c>
      <c r="AS225" s="8">
        <v>0</v>
      </c>
      <c r="AT225" s="8">
        <v>0</v>
      </c>
      <c r="AU225" s="8">
        <v>0</v>
      </c>
      <c r="AV225" s="8">
        <v>0</v>
      </c>
      <c r="AW225" s="8">
        <v>0</v>
      </c>
      <c r="AX225" s="8">
        <v>0</v>
      </c>
      <c r="AY225" s="8">
        <v>1</v>
      </c>
      <c r="AZ225" s="8">
        <v>0</v>
      </c>
      <c r="BA225" s="8">
        <v>0</v>
      </c>
      <c r="BB225" s="8">
        <v>0</v>
      </c>
      <c r="BC225" s="8">
        <v>-1</v>
      </c>
      <c r="BE225" s="8"/>
    </row>
    <row r="230" spans="1:57" ht="18.75" x14ac:dyDescent="0.25">
      <c r="B230" s="12" t="s">
        <v>190</v>
      </c>
    </row>
    <row r="231" spans="1:57" ht="18.75" x14ac:dyDescent="0.25">
      <c r="C231" s="5" t="s">
        <v>192</v>
      </c>
      <c r="K231" s="13" t="s">
        <v>8</v>
      </c>
    </row>
    <row r="232" spans="1:57" x14ac:dyDescent="0.25">
      <c r="B232" s="1"/>
    </row>
    <row r="233" spans="1:57" ht="18" x14ac:dyDescent="0.25">
      <c r="B233" s="1"/>
      <c r="C233" s="14" t="s">
        <v>193</v>
      </c>
      <c r="D233" s="3">
        <f>1/32</f>
        <v>3.125E-2</v>
      </c>
      <c r="H233" s="3">
        <f>D233*D233/D235</f>
        <v>2.6041666666666668E-2</v>
      </c>
    </row>
    <row r="234" spans="1:57" x14ac:dyDescent="0.25">
      <c r="B234" s="1"/>
    </row>
    <row r="235" spans="1:57" x14ac:dyDescent="0.25">
      <c r="B235" s="1"/>
      <c r="C235" s="3" t="s">
        <v>194</v>
      </c>
      <c r="D235" s="3">
        <f>1/(2/3)*2*(1+0.25)*0.01</f>
        <v>3.7499999999999999E-2</v>
      </c>
      <c r="E235" s="8"/>
      <c r="H235" s="3">
        <f>H233+D247</f>
        <v>2.0258695337903372E-2</v>
      </c>
      <c r="I235" s="15"/>
    </row>
    <row r="236" spans="1:57" x14ac:dyDescent="0.25">
      <c r="B236" s="1"/>
      <c r="C236" s="9"/>
      <c r="D236" s="9"/>
      <c r="E236" s="8"/>
      <c r="I236" s="15"/>
    </row>
    <row r="237" spans="1:57" ht="18.75" x14ac:dyDescent="0.25">
      <c r="C237" s="7" t="s">
        <v>132</v>
      </c>
      <c r="D237" s="3">
        <v>0.01</v>
      </c>
      <c r="E237" s="5"/>
      <c r="I237" s="15"/>
    </row>
    <row r="238" spans="1:57" x14ac:dyDescent="0.25">
      <c r="B238" s="13"/>
      <c r="H238" s="3">
        <f>2*H233+2*D247+D233*D233*D233*D233*(D243-D251*D251)</f>
        <v>4.0468580555715394E-2</v>
      </c>
      <c r="I238" s="15"/>
    </row>
    <row r="239" spans="1:57" x14ac:dyDescent="0.25">
      <c r="B239" s="16" t="s">
        <v>133</v>
      </c>
      <c r="D239" s="15">
        <f>-0.6*PI()*PI()</f>
        <v>-5.9217626406536148</v>
      </c>
    </row>
    <row r="240" spans="1:57" x14ac:dyDescent="0.25">
      <c r="B240" s="17"/>
      <c r="C240" s="17"/>
      <c r="D240" s="17"/>
      <c r="E240" s="17"/>
      <c r="F240" s="17"/>
    </row>
    <row r="241" spans="1:71" x14ac:dyDescent="0.25">
      <c r="B241" s="17"/>
      <c r="C241" s="17"/>
      <c r="D241" s="17"/>
      <c r="E241" s="17"/>
      <c r="F241" s="17"/>
      <c r="H241" s="3">
        <f>2+H233-D237*D233*D233*D251*D251</f>
        <v>2.0247808425132279</v>
      </c>
    </row>
    <row r="242" spans="1:71" x14ac:dyDescent="0.25">
      <c r="B242" s="17"/>
      <c r="C242" s="17"/>
      <c r="D242" s="17"/>
      <c r="E242" s="17"/>
      <c r="F242" s="17"/>
    </row>
    <row r="243" spans="1:71" x14ac:dyDescent="0.25">
      <c r="A243" s="3" t="s">
        <v>134</v>
      </c>
      <c r="B243" s="17"/>
      <c r="C243" s="17"/>
      <c r="D243" s="18">
        <f>0.8*POWER(PI(),4)</f>
        <v>77.927272827201946</v>
      </c>
      <c r="E243" s="17"/>
      <c r="F243" s="17"/>
    </row>
    <row r="244" spans="1:71" x14ac:dyDescent="0.25">
      <c r="B244" s="17"/>
      <c r="C244" s="17"/>
      <c r="D244" s="17"/>
      <c r="E244" s="17"/>
      <c r="F244" s="17"/>
    </row>
    <row r="246" spans="1:71" x14ac:dyDescent="0.25">
      <c r="K246" s="7" t="s">
        <v>135</v>
      </c>
      <c r="L246" s="7" t="s">
        <v>136</v>
      </c>
      <c r="M246" s="7" t="s">
        <v>137</v>
      </c>
    </row>
    <row r="247" spans="1:71" x14ac:dyDescent="0.25">
      <c r="D247" s="3">
        <f>D239*D233*D233</f>
        <v>-5.7829713287632957E-3</v>
      </c>
      <c r="G247" s="15"/>
      <c r="I247" s="4">
        <v>0</v>
      </c>
      <c r="J247" s="7" t="s">
        <v>138</v>
      </c>
      <c r="K247" s="19">
        <v>7.8651231133170461</v>
      </c>
      <c r="L247" s="19">
        <v>7.4680127109035128</v>
      </c>
      <c r="M247" s="19">
        <v>7.3889074684216931</v>
      </c>
      <c r="N247" s="19">
        <v>7.3607733786038141</v>
      </c>
    </row>
    <row r="248" spans="1:71" x14ac:dyDescent="0.25">
      <c r="C248" s="13"/>
      <c r="D248" s="20"/>
      <c r="E248" s="17"/>
      <c r="F248" s="17"/>
      <c r="I248" s="4" t="s">
        <v>195</v>
      </c>
      <c r="J248" s="7" t="s">
        <v>139</v>
      </c>
      <c r="K248" s="19">
        <v>8.9802299392461222</v>
      </c>
      <c r="L248" s="19">
        <v>8.6326531405311613</v>
      </c>
      <c r="M248" s="19">
        <v>8.5639439434493969</v>
      </c>
      <c r="N248" s="19">
        <v>8.5395516886760525</v>
      </c>
    </row>
    <row r="249" spans="1:71" x14ac:dyDescent="0.25">
      <c r="C249" s="13"/>
      <c r="D249" s="20"/>
      <c r="E249" s="17"/>
      <c r="I249" s="4" t="s">
        <v>196</v>
      </c>
      <c r="J249" s="7" t="s">
        <v>140</v>
      </c>
      <c r="K249" s="19">
        <v>9.971053756289507</v>
      </c>
      <c r="L249" s="19">
        <v>9.6574805016006788</v>
      </c>
      <c r="M249" s="19">
        <v>9.5957805793033977</v>
      </c>
      <c r="N249" s="19">
        <v>9.5739004043492528</v>
      </c>
    </row>
    <row r="250" spans="1:71" x14ac:dyDescent="0.25">
      <c r="C250" s="13"/>
      <c r="D250" s="20"/>
      <c r="E250" s="17"/>
      <c r="F250" s="17"/>
      <c r="I250" s="4" t="s">
        <v>197</v>
      </c>
      <c r="J250" s="7" t="s">
        <v>141</v>
      </c>
      <c r="K250" s="21">
        <v>10.87162395787364</v>
      </c>
      <c r="L250" s="19">
        <v>10.583184416863132</v>
      </c>
      <c r="M250" s="19">
        <v>10.526606948494784</v>
      </c>
      <c r="N250" s="19">
        <v>10.506557733362248</v>
      </c>
    </row>
    <row r="251" spans="1:71" x14ac:dyDescent="0.25">
      <c r="C251" s="13"/>
      <c r="D251" s="22">
        <v>11.362587439140309</v>
      </c>
      <c r="E251" s="17"/>
      <c r="F251" s="23" t="s">
        <v>87</v>
      </c>
      <c r="G251" s="3">
        <f>1E+60*MDETERM(B256:BS325)</f>
        <v>-3.7065093242099739E-8</v>
      </c>
      <c r="I251" s="4" t="s">
        <v>198</v>
      </c>
      <c r="J251" s="7" t="s">
        <v>142</v>
      </c>
      <c r="K251" s="19">
        <v>11.702790576630001</v>
      </c>
      <c r="L251" s="19">
        <v>11.433861163775033</v>
      </c>
      <c r="M251" s="19">
        <v>11.381229012214218</v>
      </c>
      <c r="N251" s="19">
        <v>11.362587439140309</v>
      </c>
    </row>
    <row r="252" spans="1:71" x14ac:dyDescent="0.25">
      <c r="C252" s="13"/>
      <c r="D252" s="20"/>
      <c r="E252" s="17"/>
      <c r="F252" s="17"/>
    </row>
    <row r="253" spans="1:71" x14ac:dyDescent="0.25">
      <c r="C253" s="13"/>
      <c r="D253" s="20"/>
      <c r="E253" s="17"/>
      <c r="F253" s="17"/>
    </row>
    <row r="254" spans="1:71" x14ac:dyDescent="0.25">
      <c r="C254" s="17"/>
      <c r="D254" s="20"/>
      <c r="E254" s="17"/>
      <c r="F254" s="17"/>
    </row>
    <row r="255" spans="1:71" x14ac:dyDescent="0.25">
      <c r="B255" s="4" t="s">
        <v>0</v>
      </c>
      <c r="C255" s="4" t="s">
        <v>199</v>
      </c>
      <c r="D255" s="4" t="s">
        <v>1</v>
      </c>
      <c r="E255" s="4" t="s">
        <v>200</v>
      </c>
      <c r="F255" s="4" t="s">
        <v>2</v>
      </c>
      <c r="G255" s="4" t="s">
        <v>201</v>
      </c>
      <c r="H255" s="4" t="s">
        <v>3</v>
      </c>
      <c r="I255" s="4" t="s">
        <v>202</v>
      </c>
      <c r="J255" s="4" t="s">
        <v>4</v>
      </c>
      <c r="K255" s="4" t="s">
        <v>203</v>
      </c>
      <c r="L255" s="4" t="s">
        <v>5</v>
      </c>
      <c r="M255" s="4" t="s">
        <v>204</v>
      </c>
      <c r="N255" s="4" t="s">
        <v>6</v>
      </c>
      <c r="O255" s="4" t="s">
        <v>205</v>
      </c>
      <c r="P255" s="4" t="s">
        <v>7</v>
      </c>
      <c r="Q255" s="4" t="s">
        <v>206</v>
      </c>
      <c r="R255" s="4" t="s">
        <v>31</v>
      </c>
      <c r="S255" s="4" t="s">
        <v>207</v>
      </c>
      <c r="T255" s="4" t="s">
        <v>32</v>
      </c>
      <c r="U255" s="4" t="s">
        <v>208</v>
      </c>
      <c r="V255" s="4" t="s">
        <v>33</v>
      </c>
      <c r="W255" s="4" t="s">
        <v>209</v>
      </c>
      <c r="X255" s="4" t="s">
        <v>42</v>
      </c>
      <c r="Y255" s="4" t="s">
        <v>210</v>
      </c>
      <c r="Z255" s="4" t="s">
        <v>43</v>
      </c>
      <c r="AA255" s="4" t="s">
        <v>211</v>
      </c>
      <c r="AB255" s="4" t="s">
        <v>44</v>
      </c>
      <c r="AC255" s="4" t="s">
        <v>212</v>
      </c>
      <c r="AD255" s="4" t="s">
        <v>45</v>
      </c>
      <c r="AE255" s="4" t="s">
        <v>213</v>
      </c>
      <c r="AF255" s="4" t="s">
        <v>56</v>
      </c>
      <c r="AG255" s="4" t="s">
        <v>214</v>
      </c>
      <c r="AH255" s="4" t="s">
        <v>57</v>
      </c>
      <c r="AI255" s="4" t="s">
        <v>215</v>
      </c>
      <c r="AJ255" s="4" t="s">
        <v>58</v>
      </c>
      <c r="AK255" s="4" t="s">
        <v>216</v>
      </c>
      <c r="AL255" s="4" t="s">
        <v>59</v>
      </c>
      <c r="AM255" s="4" t="s">
        <v>88</v>
      </c>
      <c r="AN255" s="4" t="s">
        <v>78</v>
      </c>
      <c r="AO255" s="4" t="s">
        <v>89</v>
      </c>
      <c r="AP255" s="4" t="s">
        <v>79</v>
      </c>
      <c r="AQ255" s="4" t="s">
        <v>90</v>
      </c>
      <c r="AR255" s="4" t="s">
        <v>80</v>
      </c>
      <c r="AS255" s="4" t="s">
        <v>91</v>
      </c>
      <c r="AT255" s="4" t="s">
        <v>81</v>
      </c>
      <c r="AU255" s="4" t="s">
        <v>92</v>
      </c>
      <c r="AV255" s="4" t="s">
        <v>82</v>
      </c>
      <c r="AW255" s="4" t="s">
        <v>93</v>
      </c>
      <c r="AX255" s="4" t="s">
        <v>83</v>
      </c>
      <c r="AY255" s="4" t="s">
        <v>94</v>
      </c>
      <c r="AZ255" s="4" t="s">
        <v>84</v>
      </c>
      <c r="BA255" s="4" t="s">
        <v>95</v>
      </c>
      <c r="BB255" s="4" t="s">
        <v>85</v>
      </c>
      <c r="BC255" s="4" t="s">
        <v>96</v>
      </c>
      <c r="BD255" s="4" t="s">
        <v>143</v>
      </c>
      <c r="BE255" s="4" t="s">
        <v>144</v>
      </c>
      <c r="BF255" s="4" t="s">
        <v>145</v>
      </c>
      <c r="BG255" s="4" t="s">
        <v>146</v>
      </c>
      <c r="BH255" s="4" t="s">
        <v>147</v>
      </c>
      <c r="BI255" s="4" t="s">
        <v>148</v>
      </c>
      <c r="BJ255" s="4" t="s">
        <v>149</v>
      </c>
      <c r="BK255" s="4" t="s">
        <v>150</v>
      </c>
      <c r="BL255" s="4" t="s">
        <v>151</v>
      </c>
      <c r="BM255" s="4" t="s">
        <v>152</v>
      </c>
      <c r="BN255" s="4" t="s">
        <v>153</v>
      </c>
      <c r="BO255" s="4" t="s">
        <v>154</v>
      </c>
      <c r="BP255" s="4" t="s">
        <v>155</v>
      </c>
      <c r="BQ255" s="4" t="s">
        <v>156</v>
      </c>
      <c r="BR255" s="4" t="s">
        <v>157</v>
      </c>
      <c r="BS255" s="4" t="s">
        <v>158</v>
      </c>
    </row>
    <row r="256" spans="1:71" x14ac:dyDescent="0.25">
      <c r="A256" s="3" t="s">
        <v>9</v>
      </c>
      <c r="B256" s="8">
        <f>$H$235</f>
        <v>2.0258695337903372E-2</v>
      </c>
      <c r="C256" s="8">
        <f>$H$233/2</f>
        <v>1.3020833333333334E-2</v>
      </c>
      <c r="D256" s="8">
        <f>-$H$238</f>
        <v>-4.0468580555715394E-2</v>
      </c>
      <c r="E256" s="8">
        <v>0</v>
      </c>
      <c r="F256" s="8">
        <f>$H$235</f>
        <v>2.0258695337903372E-2</v>
      </c>
      <c r="G256" s="8">
        <f>-$H$233/2</f>
        <v>-1.3020833333333334E-2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  <c r="P256" s="8">
        <v>0</v>
      </c>
      <c r="Q256" s="8">
        <v>0</v>
      </c>
      <c r="R256" s="8">
        <v>0</v>
      </c>
      <c r="S256" s="8">
        <v>0</v>
      </c>
      <c r="T256" s="8">
        <v>0</v>
      </c>
      <c r="U256" s="8">
        <v>0</v>
      </c>
      <c r="V256" s="8">
        <v>0</v>
      </c>
      <c r="W256" s="8">
        <v>0</v>
      </c>
      <c r="X256" s="8">
        <v>0</v>
      </c>
      <c r="Y256" s="8">
        <v>0</v>
      </c>
      <c r="Z256" s="8">
        <v>0</v>
      </c>
      <c r="AA256" s="8">
        <v>0</v>
      </c>
      <c r="AB256" s="8">
        <v>0</v>
      </c>
      <c r="AC256" s="8">
        <v>0</v>
      </c>
      <c r="AD256" s="8">
        <v>0</v>
      </c>
      <c r="AE256" s="8">
        <v>0</v>
      </c>
      <c r="AF256" s="8">
        <v>0</v>
      </c>
      <c r="AG256" s="8">
        <v>0</v>
      </c>
      <c r="AH256" s="8">
        <v>0</v>
      </c>
      <c r="AI256" s="8">
        <v>0</v>
      </c>
      <c r="AJ256" s="8">
        <v>0</v>
      </c>
      <c r="AK256" s="8">
        <v>0</v>
      </c>
      <c r="AL256" s="8">
        <v>0</v>
      </c>
      <c r="AM256" s="8">
        <v>0</v>
      </c>
      <c r="AN256" s="8">
        <v>0</v>
      </c>
      <c r="AO256" s="8">
        <v>0</v>
      </c>
      <c r="AP256" s="8">
        <v>0</v>
      </c>
      <c r="AQ256" s="8">
        <v>0</v>
      </c>
      <c r="AR256" s="8">
        <v>0</v>
      </c>
      <c r="AS256" s="8">
        <v>0</v>
      </c>
      <c r="AT256" s="8">
        <v>0</v>
      </c>
      <c r="AU256" s="8">
        <v>0</v>
      </c>
      <c r="AV256" s="8">
        <v>0</v>
      </c>
      <c r="AW256" s="8">
        <v>0</v>
      </c>
      <c r="AX256" s="8">
        <v>0</v>
      </c>
      <c r="AY256" s="8">
        <v>0</v>
      </c>
      <c r="AZ256" s="8">
        <v>0</v>
      </c>
      <c r="BA256" s="8">
        <v>0</v>
      </c>
      <c r="BB256" s="8">
        <v>0</v>
      </c>
      <c r="BC256" s="8">
        <v>0</v>
      </c>
      <c r="BD256" s="8">
        <v>0</v>
      </c>
      <c r="BE256" s="8">
        <v>0</v>
      </c>
      <c r="BF256" s="8">
        <v>0</v>
      </c>
      <c r="BG256" s="8">
        <v>0</v>
      </c>
      <c r="BH256" s="8">
        <v>0</v>
      </c>
      <c r="BI256" s="8">
        <v>0</v>
      </c>
      <c r="BJ256" s="8">
        <v>0</v>
      </c>
      <c r="BK256" s="8">
        <v>0</v>
      </c>
      <c r="BL256" s="8">
        <v>0</v>
      </c>
      <c r="BM256" s="8">
        <v>0</v>
      </c>
      <c r="BN256" s="8">
        <v>0</v>
      </c>
      <c r="BO256" s="8">
        <v>0</v>
      </c>
      <c r="BP256" s="8">
        <v>0</v>
      </c>
      <c r="BQ256" s="8">
        <v>0</v>
      </c>
      <c r="BR256" s="8">
        <v>0</v>
      </c>
      <c r="BS256" s="8">
        <v>0</v>
      </c>
    </row>
    <row r="257" spans="1:71" x14ac:dyDescent="0.25">
      <c r="A257" s="3" t="s">
        <v>10</v>
      </c>
      <c r="B257" s="8">
        <f>-$H$233/2</f>
        <v>-1.3020833333333334E-2</v>
      </c>
      <c r="C257" s="8">
        <v>1</v>
      </c>
      <c r="D257" s="8">
        <v>0</v>
      </c>
      <c r="E257" s="8">
        <f>-$H$241</f>
        <v>-2.0247808425132279</v>
      </c>
      <c r="F257" s="8">
        <f>$H$233/2</f>
        <v>1.3020833333333334E-2</v>
      </c>
      <c r="G257" s="8">
        <v>1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0</v>
      </c>
      <c r="AG257" s="8">
        <v>0</v>
      </c>
      <c r="AH257" s="8">
        <v>0</v>
      </c>
      <c r="AI257" s="8">
        <v>0</v>
      </c>
      <c r="AJ257" s="8">
        <v>0</v>
      </c>
      <c r="AK257" s="8">
        <v>0</v>
      </c>
      <c r="AL257" s="8">
        <v>0</v>
      </c>
      <c r="AM257" s="8">
        <v>0</v>
      </c>
      <c r="AN257" s="8">
        <v>0</v>
      </c>
      <c r="AO257" s="8">
        <v>0</v>
      </c>
      <c r="AP257" s="8">
        <v>0</v>
      </c>
      <c r="AQ257" s="8">
        <v>0</v>
      </c>
      <c r="AR257" s="8">
        <v>0</v>
      </c>
      <c r="AS257" s="8">
        <v>0</v>
      </c>
      <c r="AT257" s="8">
        <v>0</v>
      </c>
      <c r="AU257" s="8">
        <v>0</v>
      </c>
      <c r="AV257" s="8">
        <v>0</v>
      </c>
      <c r="AW257" s="8">
        <v>0</v>
      </c>
      <c r="AX257" s="8">
        <v>0</v>
      </c>
      <c r="AY257" s="8">
        <v>0</v>
      </c>
      <c r="AZ257" s="8">
        <v>0</v>
      </c>
      <c r="BA257" s="8">
        <v>0</v>
      </c>
      <c r="BB257" s="8">
        <v>0</v>
      </c>
      <c r="BC257" s="8">
        <v>0</v>
      </c>
      <c r="BD257" s="8">
        <v>0</v>
      </c>
      <c r="BE257" s="8">
        <v>0</v>
      </c>
      <c r="BF257" s="8">
        <v>0</v>
      </c>
      <c r="BG257" s="8">
        <v>0</v>
      </c>
      <c r="BH257" s="8">
        <v>0</v>
      </c>
      <c r="BI257" s="8">
        <v>0</v>
      </c>
      <c r="BJ257" s="8">
        <v>0</v>
      </c>
      <c r="BK257" s="8">
        <v>0</v>
      </c>
      <c r="BL257" s="8">
        <v>0</v>
      </c>
      <c r="BM257" s="8">
        <v>0</v>
      </c>
      <c r="BN257" s="8">
        <v>0</v>
      </c>
      <c r="BO257" s="8">
        <v>0</v>
      </c>
      <c r="BP257" s="8">
        <v>0</v>
      </c>
      <c r="BQ257" s="8">
        <v>0</v>
      </c>
      <c r="BR257" s="8">
        <v>0</v>
      </c>
      <c r="BS257" s="8">
        <v>0</v>
      </c>
    </row>
    <row r="258" spans="1:71" x14ac:dyDescent="0.25">
      <c r="A258" s="3" t="s">
        <v>11</v>
      </c>
      <c r="B258" s="8">
        <v>0</v>
      </c>
      <c r="C258" s="8">
        <v>0</v>
      </c>
      <c r="D258" s="8">
        <f>$H$235</f>
        <v>2.0258695337903372E-2</v>
      </c>
      <c r="E258" s="8">
        <f>$H$233/2</f>
        <v>1.3020833333333334E-2</v>
      </c>
      <c r="F258" s="8">
        <f>-$H$238</f>
        <v>-4.0468580555715394E-2</v>
      </c>
      <c r="G258" s="8">
        <v>0</v>
      </c>
      <c r="H258" s="8">
        <f>$H$235</f>
        <v>2.0258695337903372E-2</v>
      </c>
      <c r="I258" s="8">
        <f>-$H$233/2</f>
        <v>-1.3020833333333334E-2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>
        <v>0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0</v>
      </c>
      <c r="AD258" s="8">
        <v>0</v>
      </c>
      <c r="AE258" s="8">
        <v>0</v>
      </c>
      <c r="AF258" s="8">
        <v>0</v>
      </c>
      <c r="AG258" s="8">
        <v>0</v>
      </c>
      <c r="AH258" s="8">
        <v>0</v>
      </c>
      <c r="AI258" s="8">
        <v>0</v>
      </c>
      <c r="AJ258" s="8">
        <v>0</v>
      </c>
      <c r="AK258" s="8">
        <v>0</v>
      </c>
      <c r="AL258" s="8">
        <v>0</v>
      </c>
      <c r="AM258" s="8">
        <v>0</v>
      </c>
      <c r="AN258" s="8">
        <v>0</v>
      </c>
      <c r="AO258" s="8">
        <v>0</v>
      </c>
      <c r="AP258" s="8">
        <v>0</v>
      </c>
      <c r="AQ258" s="8">
        <v>0</v>
      </c>
      <c r="AR258" s="8">
        <v>0</v>
      </c>
      <c r="AS258" s="8">
        <v>0</v>
      </c>
      <c r="AT258" s="8">
        <v>0</v>
      </c>
      <c r="AU258" s="8">
        <v>0</v>
      </c>
      <c r="AV258" s="8">
        <v>0</v>
      </c>
      <c r="AW258" s="8">
        <v>0</v>
      </c>
      <c r="AX258" s="8">
        <v>0</v>
      </c>
      <c r="AY258" s="8">
        <v>0</v>
      </c>
      <c r="AZ258" s="8">
        <v>0</v>
      </c>
      <c r="BA258" s="8">
        <v>0</v>
      </c>
      <c r="BB258" s="8">
        <v>0</v>
      </c>
      <c r="BC258" s="8">
        <v>0</v>
      </c>
      <c r="BD258" s="8">
        <v>0</v>
      </c>
      <c r="BE258" s="8">
        <v>0</v>
      </c>
      <c r="BF258" s="8">
        <v>0</v>
      </c>
      <c r="BG258" s="8">
        <v>0</v>
      </c>
      <c r="BH258" s="8">
        <v>0</v>
      </c>
      <c r="BI258" s="8">
        <v>0</v>
      </c>
      <c r="BJ258" s="8">
        <v>0</v>
      </c>
      <c r="BK258" s="8">
        <v>0</v>
      </c>
      <c r="BL258" s="8">
        <v>0</v>
      </c>
      <c r="BM258" s="8">
        <v>0</v>
      </c>
      <c r="BN258" s="8">
        <v>0</v>
      </c>
      <c r="BO258" s="8">
        <v>0</v>
      </c>
      <c r="BP258" s="8">
        <v>0</v>
      </c>
      <c r="BQ258" s="8">
        <v>0</v>
      </c>
      <c r="BR258" s="8">
        <v>0</v>
      </c>
      <c r="BS258" s="8">
        <v>0</v>
      </c>
    </row>
    <row r="259" spans="1:71" x14ac:dyDescent="0.25">
      <c r="A259" s="3" t="s">
        <v>12</v>
      </c>
      <c r="B259" s="8">
        <v>0</v>
      </c>
      <c r="C259" s="8">
        <v>0</v>
      </c>
      <c r="D259" s="8">
        <f>-$H$233/2</f>
        <v>-1.3020833333333334E-2</v>
      </c>
      <c r="E259" s="8">
        <v>1</v>
      </c>
      <c r="F259" s="8">
        <v>0</v>
      </c>
      <c r="G259" s="8">
        <f>-$H$241</f>
        <v>-2.0247808425132279</v>
      </c>
      <c r="H259" s="8">
        <f>$H$233/2</f>
        <v>1.3020833333333334E-2</v>
      </c>
      <c r="I259" s="8">
        <v>1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8">
        <v>0</v>
      </c>
      <c r="T259" s="8">
        <v>0</v>
      </c>
      <c r="U259" s="8">
        <v>0</v>
      </c>
      <c r="V259" s="8">
        <v>0</v>
      </c>
      <c r="W259" s="8">
        <v>0</v>
      </c>
      <c r="X259" s="8">
        <v>0</v>
      </c>
      <c r="Y259" s="8">
        <v>0</v>
      </c>
      <c r="Z259" s="8">
        <v>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8">
        <v>0</v>
      </c>
      <c r="AH259" s="8">
        <v>0</v>
      </c>
      <c r="AI259" s="8">
        <v>0</v>
      </c>
      <c r="AJ259" s="8">
        <v>0</v>
      </c>
      <c r="AK259" s="8">
        <v>0</v>
      </c>
      <c r="AL259" s="8">
        <v>0</v>
      </c>
      <c r="AM259" s="8">
        <v>0</v>
      </c>
      <c r="AN259" s="8">
        <v>0</v>
      </c>
      <c r="AO259" s="8">
        <v>0</v>
      </c>
      <c r="AP259" s="8">
        <v>0</v>
      </c>
      <c r="AQ259" s="8">
        <v>0</v>
      </c>
      <c r="AR259" s="8">
        <v>0</v>
      </c>
      <c r="AS259" s="8">
        <v>0</v>
      </c>
      <c r="AT259" s="8">
        <v>0</v>
      </c>
      <c r="AU259" s="8">
        <v>0</v>
      </c>
      <c r="AV259" s="8">
        <v>0</v>
      </c>
      <c r="AW259" s="8">
        <v>0</v>
      </c>
      <c r="AX259" s="8">
        <v>0</v>
      </c>
      <c r="AY259" s="8">
        <v>0</v>
      </c>
      <c r="AZ259" s="8">
        <v>0</v>
      </c>
      <c r="BA259" s="8">
        <v>0</v>
      </c>
      <c r="BB259" s="8">
        <v>0</v>
      </c>
      <c r="BC259" s="8">
        <v>0</v>
      </c>
      <c r="BD259" s="8">
        <v>0</v>
      </c>
      <c r="BE259" s="8">
        <v>0</v>
      </c>
      <c r="BF259" s="8">
        <v>0</v>
      </c>
      <c r="BG259" s="8">
        <v>0</v>
      </c>
      <c r="BH259" s="8">
        <v>0</v>
      </c>
      <c r="BI259" s="8">
        <v>0</v>
      </c>
      <c r="BJ259" s="8">
        <v>0</v>
      </c>
      <c r="BK259" s="8">
        <v>0</v>
      </c>
      <c r="BL259" s="8">
        <v>0</v>
      </c>
      <c r="BM259" s="8">
        <v>0</v>
      </c>
      <c r="BN259" s="8">
        <v>0</v>
      </c>
      <c r="BO259" s="8">
        <v>0</v>
      </c>
      <c r="BP259" s="8">
        <v>0</v>
      </c>
      <c r="BQ259" s="8">
        <v>0</v>
      </c>
      <c r="BR259" s="8">
        <v>0</v>
      </c>
      <c r="BS259" s="8">
        <v>0</v>
      </c>
    </row>
    <row r="260" spans="1:71" x14ac:dyDescent="0.25">
      <c r="A260" s="3" t="s">
        <v>13</v>
      </c>
      <c r="B260" s="8">
        <v>0</v>
      </c>
      <c r="C260" s="8">
        <v>0</v>
      </c>
      <c r="D260" s="8">
        <v>0</v>
      </c>
      <c r="E260" s="8">
        <v>0</v>
      </c>
      <c r="F260" s="8">
        <f>$H$235</f>
        <v>2.0258695337903372E-2</v>
      </c>
      <c r="G260" s="8">
        <f>$H$233/2</f>
        <v>1.3020833333333334E-2</v>
      </c>
      <c r="H260" s="8">
        <f>-$H$238</f>
        <v>-4.0468580555715394E-2</v>
      </c>
      <c r="I260" s="8">
        <v>0</v>
      </c>
      <c r="J260" s="8">
        <f>$H$235</f>
        <v>2.0258695337903372E-2</v>
      </c>
      <c r="K260" s="8">
        <f>-$H$233/2</f>
        <v>-1.3020833333333334E-2</v>
      </c>
      <c r="L260" s="8">
        <v>0</v>
      </c>
      <c r="M260" s="8">
        <v>0</v>
      </c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8">
        <v>0</v>
      </c>
      <c r="W260" s="8">
        <v>0</v>
      </c>
      <c r="X260" s="8">
        <v>0</v>
      </c>
      <c r="Y260" s="8">
        <v>0</v>
      </c>
      <c r="Z260" s="8">
        <v>0</v>
      </c>
      <c r="AA260" s="8">
        <v>0</v>
      </c>
      <c r="AB260" s="8">
        <v>0</v>
      </c>
      <c r="AC260" s="8">
        <v>0</v>
      </c>
      <c r="AD260" s="8">
        <v>0</v>
      </c>
      <c r="AE260" s="8">
        <v>0</v>
      </c>
      <c r="AF260" s="8">
        <v>0</v>
      </c>
      <c r="AG260" s="8">
        <v>0</v>
      </c>
      <c r="AH260" s="8">
        <v>0</v>
      </c>
      <c r="AI260" s="8">
        <v>0</v>
      </c>
      <c r="AJ260" s="8">
        <v>0</v>
      </c>
      <c r="AK260" s="8">
        <v>0</v>
      </c>
      <c r="AL260" s="8">
        <v>0</v>
      </c>
      <c r="AM260" s="8">
        <v>0</v>
      </c>
      <c r="AN260" s="8">
        <v>0</v>
      </c>
      <c r="AO260" s="8">
        <v>0</v>
      </c>
      <c r="AP260" s="8">
        <v>0</v>
      </c>
      <c r="AQ260" s="8">
        <v>0</v>
      </c>
      <c r="AR260" s="8">
        <v>0</v>
      </c>
      <c r="AS260" s="8">
        <v>0</v>
      </c>
      <c r="AT260" s="8">
        <v>0</v>
      </c>
      <c r="AU260" s="8">
        <v>0</v>
      </c>
      <c r="AV260" s="8">
        <v>0</v>
      </c>
      <c r="AW260" s="8">
        <v>0</v>
      </c>
      <c r="AX260" s="8">
        <v>0</v>
      </c>
      <c r="AY260" s="8">
        <v>0</v>
      </c>
      <c r="AZ260" s="8">
        <v>0</v>
      </c>
      <c r="BA260" s="8">
        <v>0</v>
      </c>
      <c r="BB260" s="8">
        <v>0</v>
      </c>
      <c r="BC260" s="8">
        <v>0</v>
      </c>
      <c r="BD260" s="8">
        <v>0</v>
      </c>
      <c r="BE260" s="8">
        <v>0</v>
      </c>
      <c r="BF260" s="8">
        <v>0</v>
      </c>
      <c r="BG260" s="8">
        <v>0</v>
      </c>
      <c r="BH260" s="8">
        <v>0</v>
      </c>
      <c r="BI260" s="8">
        <v>0</v>
      </c>
      <c r="BJ260" s="8">
        <v>0</v>
      </c>
      <c r="BK260" s="8">
        <v>0</v>
      </c>
      <c r="BL260" s="8">
        <v>0</v>
      </c>
      <c r="BM260" s="8">
        <v>0</v>
      </c>
      <c r="BN260" s="8">
        <v>0</v>
      </c>
      <c r="BO260" s="8">
        <v>0</v>
      </c>
      <c r="BP260" s="8">
        <v>0</v>
      </c>
      <c r="BQ260" s="8">
        <v>0</v>
      </c>
      <c r="BR260" s="8">
        <v>0</v>
      </c>
      <c r="BS260" s="8">
        <v>0</v>
      </c>
    </row>
    <row r="261" spans="1:71" x14ac:dyDescent="0.25">
      <c r="A261" s="3" t="s">
        <v>14</v>
      </c>
      <c r="B261" s="8">
        <v>0</v>
      </c>
      <c r="C261" s="8">
        <v>0</v>
      </c>
      <c r="D261" s="8">
        <v>0</v>
      </c>
      <c r="E261" s="8">
        <v>0</v>
      </c>
      <c r="F261" s="8">
        <f>-$H$233/2</f>
        <v>-1.3020833333333334E-2</v>
      </c>
      <c r="G261" s="8">
        <v>1</v>
      </c>
      <c r="H261" s="8">
        <v>0</v>
      </c>
      <c r="I261" s="8">
        <f>-$H$241</f>
        <v>-2.0247808425132279</v>
      </c>
      <c r="J261" s="8">
        <f>$H$233/2</f>
        <v>1.3020833333333334E-2</v>
      </c>
      <c r="K261" s="8">
        <v>1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0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0</v>
      </c>
      <c r="AG261" s="8">
        <v>0</v>
      </c>
      <c r="AH261" s="8">
        <v>0</v>
      </c>
      <c r="AI261" s="8">
        <v>0</v>
      </c>
      <c r="AJ261" s="8">
        <v>0</v>
      </c>
      <c r="AK261" s="8">
        <v>0</v>
      </c>
      <c r="AL261" s="8">
        <v>0</v>
      </c>
      <c r="AM261" s="8">
        <v>0</v>
      </c>
      <c r="AN261" s="8">
        <v>0</v>
      </c>
      <c r="AO261" s="8">
        <v>0</v>
      </c>
      <c r="AP261" s="8">
        <v>0</v>
      </c>
      <c r="AQ261" s="8">
        <v>0</v>
      </c>
      <c r="AR261" s="8">
        <v>0</v>
      </c>
      <c r="AS261" s="8">
        <v>0</v>
      </c>
      <c r="AT261" s="8">
        <v>0</v>
      </c>
      <c r="AU261" s="8">
        <v>0</v>
      </c>
      <c r="AV261" s="8">
        <v>0</v>
      </c>
      <c r="AW261" s="8">
        <v>0</v>
      </c>
      <c r="AX261" s="8">
        <v>0</v>
      </c>
      <c r="AY261" s="8">
        <v>0</v>
      </c>
      <c r="AZ261" s="8">
        <v>0</v>
      </c>
      <c r="BA261" s="8">
        <v>0</v>
      </c>
      <c r="BB261" s="8">
        <v>0</v>
      </c>
      <c r="BC261" s="8">
        <v>0</v>
      </c>
      <c r="BD261" s="8">
        <v>0</v>
      </c>
      <c r="BE261" s="8">
        <v>0</v>
      </c>
      <c r="BF261" s="8">
        <v>0</v>
      </c>
      <c r="BG261" s="8">
        <v>0</v>
      </c>
      <c r="BH261" s="8">
        <v>0</v>
      </c>
      <c r="BI261" s="8">
        <v>0</v>
      </c>
      <c r="BJ261" s="8">
        <v>0</v>
      </c>
      <c r="BK261" s="8">
        <v>0</v>
      </c>
      <c r="BL261" s="8">
        <v>0</v>
      </c>
      <c r="BM261" s="8">
        <v>0</v>
      </c>
      <c r="BN261" s="8">
        <v>0</v>
      </c>
      <c r="BO261" s="8">
        <v>0</v>
      </c>
      <c r="BP261" s="8">
        <v>0</v>
      </c>
      <c r="BQ261" s="8">
        <v>0</v>
      </c>
      <c r="BR261" s="8">
        <v>0</v>
      </c>
      <c r="BS261" s="8">
        <v>0</v>
      </c>
    </row>
    <row r="262" spans="1:71" x14ac:dyDescent="0.25">
      <c r="A262" s="3" t="s">
        <v>15</v>
      </c>
      <c r="B262" s="8">
        <v>0</v>
      </c>
      <c r="C262" s="8">
        <v>0</v>
      </c>
      <c r="D262" s="8">
        <v>0</v>
      </c>
      <c r="E262" s="8">
        <v>0</v>
      </c>
      <c r="F262" s="8">
        <v>0</v>
      </c>
      <c r="G262" s="8">
        <v>0</v>
      </c>
      <c r="H262" s="8">
        <f>$H$235</f>
        <v>2.0258695337903372E-2</v>
      </c>
      <c r="I262" s="8">
        <f>$H$233/2</f>
        <v>1.3020833333333334E-2</v>
      </c>
      <c r="J262" s="8">
        <f>-$H$238</f>
        <v>-4.0468580555715394E-2</v>
      </c>
      <c r="K262" s="8">
        <v>0</v>
      </c>
      <c r="L262" s="8">
        <f>$H$235</f>
        <v>2.0258695337903372E-2</v>
      </c>
      <c r="M262" s="8">
        <f>-$H$233/2</f>
        <v>-1.3020833333333334E-2</v>
      </c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8">
        <v>0</v>
      </c>
      <c r="W262" s="8">
        <v>0</v>
      </c>
      <c r="X262" s="8">
        <v>0</v>
      </c>
      <c r="Y262" s="8">
        <v>0</v>
      </c>
      <c r="Z262" s="8">
        <v>0</v>
      </c>
      <c r="AA262" s="8">
        <v>0</v>
      </c>
      <c r="AB262" s="8">
        <v>0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0</v>
      </c>
      <c r="AM262" s="8">
        <v>0</v>
      </c>
      <c r="AN262" s="8">
        <v>0</v>
      </c>
      <c r="AO262" s="8">
        <v>0</v>
      </c>
      <c r="AP262" s="8">
        <v>0</v>
      </c>
      <c r="AQ262" s="8">
        <v>0</v>
      </c>
      <c r="AR262" s="8">
        <v>0</v>
      </c>
      <c r="AS262" s="8">
        <v>0</v>
      </c>
      <c r="AT262" s="8">
        <v>0</v>
      </c>
      <c r="AU262" s="8">
        <v>0</v>
      </c>
      <c r="AV262" s="8">
        <v>0</v>
      </c>
      <c r="AW262" s="8">
        <v>0</v>
      </c>
      <c r="AX262" s="8">
        <v>0</v>
      </c>
      <c r="AY262" s="8">
        <v>0</v>
      </c>
      <c r="AZ262" s="8">
        <v>0</v>
      </c>
      <c r="BA262" s="8">
        <v>0</v>
      </c>
      <c r="BB262" s="8">
        <v>0</v>
      </c>
      <c r="BC262" s="8">
        <v>0</v>
      </c>
      <c r="BD262" s="8">
        <v>0</v>
      </c>
      <c r="BE262" s="8">
        <v>0</v>
      </c>
      <c r="BF262" s="8">
        <v>0</v>
      </c>
      <c r="BG262" s="8">
        <v>0</v>
      </c>
      <c r="BH262" s="8">
        <v>0</v>
      </c>
      <c r="BI262" s="8">
        <v>0</v>
      </c>
      <c r="BJ262" s="8">
        <v>0</v>
      </c>
      <c r="BK262" s="8">
        <v>0</v>
      </c>
      <c r="BL262" s="8">
        <v>0</v>
      </c>
      <c r="BM262" s="8">
        <v>0</v>
      </c>
      <c r="BN262" s="8">
        <v>0</v>
      </c>
      <c r="BO262" s="8">
        <v>0</v>
      </c>
      <c r="BP262" s="8">
        <v>0</v>
      </c>
      <c r="BQ262" s="8">
        <v>0</v>
      </c>
      <c r="BR262" s="8">
        <v>0</v>
      </c>
      <c r="BS262" s="8">
        <v>0</v>
      </c>
    </row>
    <row r="263" spans="1:71" x14ac:dyDescent="0.25">
      <c r="A263" s="3" t="s">
        <v>16</v>
      </c>
      <c r="B263" s="8">
        <v>0</v>
      </c>
      <c r="C263" s="8">
        <v>0</v>
      </c>
      <c r="D263" s="8">
        <v>0</v>
      </c>
      <c r="E263" s="8">
        <v>0</v>
      </c>
      <c r="F263" s="8">
        <v>0</v>
      </c>
      <c r="G263" s="8">
        <v>0</v>
      </c>
      <c r="H263" s="8">
        <f>-$H$233/2</f>
        <v>-1.3020833333333334E-2</v>
      </c>
      <c r="I263" s="8">
        <v>1</v>
      </c>
      <c r="J263" s="8">
        <v>0</v>
      </c>
      <c r="K263" s="8">
        <f>-$H$241</f>
        <v>-2.0247808425132279</v>
      </c>
      <c r="L263" s="8">
        <f>$H$233/2</f>
        <v>1.3020833333333334E-2</v>
      </c>
      <c r="M263" s="8">
        <v>1</v>
      </c>
      <c r="N263" s="8">
        <v>0</v>
      </c>
      <c r="O263" s="8">
        <v>0</v>
      </c>
      <c r="P263" s="8">
        <v>0</v>
      </c>
      <c r="Q263" s="8">
        <v>0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0</v>
      </c>
      <c r="AJ263" s="8">
        <v>0</v>
      </c>
      <c r="AK263" s="8">
        <v>0</v>
      </c>
      <c r="AL263" s="8">
        <v>0</v>
      </c>
      <c r="AM263" s="8">
        <v>0</v>
      </c>
      <c r="AN263" s="8">
        <v>0</v>
      </c>
      <c r="AO263" s="8">
        <v>0</v>
      </c>
      <c r="AP263" s="8">
        <v>0</v>
      </c>
      <c r="AQ263" s="8">
        <v>0</v>
      </c>
      <c r="AR263" s="8">
        <v>0</v>
      </c>
      <c r="AS263" s="8">
        <v>0</v>
      </c>
      <c r="AT263" s="8">
        <v>0</v>
      </c>
      <c r="AU263" s="8">
        <v>0</v>
      </c>
      <c r="AV263" s="8">
        <v>0</v>
      </c>
      <c r="AW263" s="8">
        <v>0</v>
      </c>
      <c r="AX263" s="8">
        <v>0</v>
      </c>
      <c r="AY263" s="8">
        <v>0</v>
      </c>
      <c r="AZ263" s="8">
        <v>0</v>
      </c>
      <c r="BA263" s="8">
        <v>0</v>
      </c>
      <c r="BB263" s="8">
        <v>0</v>
      </c>
      <c r="BC263" s="8">
        <v>0</v>
      </c>
      <c r="BD263" s="8">
        <v>0</v>
      </c>
      <c r="BE263" s="8">
        <v>0</v>
      </c>
      <c r="BF263" s="8">
        <v>0</v>
      </c>
      <c r="BG263" s="8">
        <v>0</v>
      </c>
      <c r="BH263" s="8">
        <v>0</v>
      </c>
      <c r="BI263" s="8">
        <v>0</v>
      </c>
      <c r="BJ263" s="8">
        <v>0</v>
      </c>
      <c r="BK263" s="8">
        <v>0</v>
      </c>
      <c r="BL263" s="8">
        <v>0</v>
      </c>
      <c r="BM263" s="8">
        <v>0</v>
      </c>
      <c r="BN263" s="8">
        <v>0</v>
      </c>
      <c r="BO263" s="8">
        <v>0</v>
      </c>
      <c r="BP263" s="8">
        <v>0</v>
      </c>
      <c r="BQ263" s="8">
        <v>0</v>
      </c>
      <c r="BR263" s="8">
        <v>0</v>
      </c>
      <c r="BS263" s="8">
        <v>0</v>
      </c>
    </row>
    <row r="264" spans="1:71" x14ac:dyDescent="0.25">
      <c r="A264" s="3" t="s">
        <v>17</v>
      </c>
      <c r="B264" s="8">
        <v>0</v>
      </c>
      <c r="C264" s="8">
        <v>0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8">
        <v>0</v>
      </c>
      <c r="J264" s="8">
        <f>$H$235</f>
        <v>2.0258695337903372E-2</v>
      </c>
      <c r="K264" s="8">
        <f>$H$233/2</f>
        <v>1.3020833333333334E-2</v>
      </c>
      <c r="L264" s="8">
        <f>-$H$238</f>
        <v>-4.0468580555715394E-2</v>
      </c>
      <c r="M264" s="8">
        <v>0</v>
      </c>
      <c r="N264" s="8">
        <f>$H$235</f>
        <v>2.0258695337903372E-2</v>
      </c>
      <c r="O264" s="8">
        <f>-$H$233/2</f>
        <v>-1.3020833333333334E-2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0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0</v>
      </c>
      <c r="AJ264" s="8">
        <v>0</v>
      </c>
      <c r="AK264" s="8">
        <v>0</v>
      </c>
      <c r="AL264" s="8">
        <v>0</v>
      </c>
      <c r="AM264" s="8">
        <v>0</v>
      </c>
      <c r="AN264" s="8">
        <v>0</v>
      </c>
      <c r="AO264" s="8">
        <v>0</v>
      </c>
      <c r="AP264" s="8">
        <v>0</v>
      </c>
      <c r="AQ264" s="8">
        <v>0</v>
      </c>
      <c r="AR264" s="8">
        <v>0</v>
      </c>
      <c r="AS264" s="8">
        <v>0</v>
      </c>
      <c r="AT264" s="8">
        <v>0</v>
      </c>
      <c r="AU264" s="8">
        <v>0</v>
      </c>
      <c r="AV264" s="8">
        <v>0</v>
      </c>
      <c r="AW264" s="8">
        <v>0</v>
      </c>
      <c r="AX264" s="8">
        <v>0</v>
      </c>
      <c r="AY264" s="8">
        <v>0</v>
      </c>
      <c r="AZ264" s="8">
        <v>0</v>
      </c>
      <c r="BA264" s="8">
        <v>0</v>
      </c>
      <c r="BB264" s="8">
        <v>0</v>
      </c>
      <c r="BC264" s="8">
        <v>0</v>
      </c>
      <c r="BD264" s="8">
        <v>0</v>
      </c>
      <c r="BE264" s="8">
        <v>0</v>
      </c>
      <c r="BF264" s="8">
        <v>0</v>
      </c>
      <c r="BG264" s="8">
        <v>0</v>
      </c>
      <c r="BH264" s="8">
        <v>0</v>
      </c>
      <c r="BI264" s="8">
        <v>0</v>
      </c>
      <c r="BJ264" s="8">
        <v>0</v>
      </c>
      <c r="BK264" s="8">
        <v>0</v>
      </c>
      <c r="BL264" s="8">
        <v>0</v>
      </c>
      <c r="BM264" s="8">
        <v>0</v>
      </c>
      <c r="BN264" s="8">
        <v>0</v>
      </c>
      <c r="BO264" s="8">
        <v>0</v>
      </c>
      <c r="BP264" s="8">
        <v>0</v>
      </c>
      <c r="BQ264" s="8">
        <v>0</v>
      </c>
      <c r="BR264" s="8">
        <v>0</v>
      </c>
      <c r="BS264" s="8">
        <v>0</v>
      </c>
    </row>
    <row r="265" spans="1:71" x14ac:dyDescent="0.25">
      <c r="A265" s="3" t="s">
        <v>18</v>
      </c>
      <c r="B265" s="8">
        <v>0</v>
      </c>
      <c r="C265" s="8">
        <v>0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0</v>
      </c>
      <c r="J265" s="8">
        <f>-$H$233/2</f>
        <v>-1.3020833333333334E-2</v>
      </c>
      <c r="K265" s="8">
        <v>1</v>
      </c>
      <c r="L265" s="8">
        <v>0</v>
      </c>
      <c r="M265" s="8">
        <f>-$H$241</f>
        <v>-2.0247808425132279</v>
      </c>
      <c r="N265" s="8">
        <f>$H$233/2</f>
        <v>1.3020833333333334E-2</v>
      </c>
      <c r="O265" s="8">
        <v>1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0</v>
      </c>
      <c r="AG265" s="8">
        <v>0</v>
      </c>
      <c r="AH265" s="8">
        <v>0</v>
      </c>
      <c r="AI265" s="8">
        <v>0</v>
      </c>
      <c r="AJ265" s="8">
        <v>0</v>
      </c>
      <c r="AK265" s="8">
        <v>0</v>
      </c>
      <c r="AL265" s="8">
        <v>0</v>
      </c>
      <c r="AM265" s="8">
        <v>0</v>
      </c>
      <c r="AN265" s="8">
        <v>0</v>
      </c>
      <c r="AO265" s="8">
        <v>0</v>
      </c>
      <c r="AP265" s="8">
        <v>0</v>
      </c>
      <c r="AQ265" s="8">
        <v>0</v>
      </c>
      <c r="AR265" s="8">
        <v>0</v>
      </c>
      <c r="AS265" s="8">
        <v>0</v>
      </c>
      <c r="AT265" s="8">
        <v>0</v>
      </c>
      <c r="AU265" s="8">
        <v>0</v>
      </c>
      <c r="AV265" s="8">
        <v>0</v>
      </c>
      <c r="AW265" s="8">
        <v>0</v>
      </c>
      <c r="AX265" s="8">
        <v>0</v>
      </c>
      <c r="AY265" s="8">
        <v>0</v>
      </c>
      <c r="AZ265" s="8">
        <v>0</v>
      </c>
      <c r="BA265" s="8">
        <v>0</v>
      </c>
      <c r="BB265" s="8">
        <v>0</v>
      </c>
      <c r="BC265" s="8">
        <v>0</v>
      </c>
      <c r="BD265" s="8">
        <v>0</v>
      </c>
      <c r="BE265" s="8">
        <v>0</v>
      </c>
      <c r="BF265" s="8">
        <v>0</v>
      </c>
      <c r="BG265" s="8">
        <v>0</v>
      </c>
      <c r="BH265" s="8">
        <v>0</v>
      </c>
      <c r="BI265" s="8">
        <v>0</v>
      </c>
      <c r="BJ265" s="8">
        <v>0</v>
      </c>
      <c r="BK265" s="8">
        <v>0</v>
      </c>
      <c r="BL265" s="8">
        <v>0</v>
      </c>
      <c r="BM265" s="8">
        <v>0</v>
      </c>
      <c r="BN265" s="8">
        <v>0</v>
      </c>
      <c r="BO265" s="8">
        <v>0</v>
      </c>
      <c r="BP265" s="8">
        <v>0</v>
      </c>
      <c r="BQ265" s="8">
        <v>0</v>
      </c>
      <c r="BR265" s="8">
        <v>0</v>
      </c>
      <c r="BS265" s="8">
        <v>0</v>
      </c>
    </row>
    <row r="266" spans="1:71" x14ac:dyDescent="0.25">
      <c r="A266" s="3" t="s">
        <v>21</v>
      </c>
      <c r="B266" s="8">
        <v>0</v>
      </c>
      <c r="C266" s="8">
        <v>0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f>$H$235</f>
        <v>2.0258695337903372E-2</v>
      </c>
      <c r="M266" s="8">
        <f>$H$233/2</f>
        <v>1.3020833333333334E-2</v>
      </c>
      <c r="N266" s="8">
        <f>-$H$238</f>
        <v>-4.0468580555715394E-2</v>
      </c>
      <c r="O266" s="8">
        <v>0</v>
      </c>
      <c r="P266" s="8">
        <f>$H$235</f>
        <v>2.0258695337903372E-2</v>
      </c>
      <c r="Q266" s="8">
        <f>-$H$233/2</f>
        <v>-1.3020833333333334E-2</v>
      </c>
      <c r="R266" s="8">
        <v>0</v>
      </c>
      <c r="S266" s="8">
        <v>0</v>
      </c>
      <c r="T266" s="8">
        <v>0</v>
      </c>
      <c r="U266" s="8">
        <v>0</v>
      </c>
      <c r="V266" s="8">
        <v>0</v>
      </c>
      <c r="W266" s="8">
        <v>0</v>
      </c>
      <c r="X266" s="8">
        <v>0</v>
      </c>
      <c r="Y266" s="8">
        <v>0</v>
      </c>
      <c r="Z266" s="8">
        <v>0</v>
      </c>
      <c r="AA266" s="8">
        <v>0</v>
      </c>
      <c r="AB266" s="8">
        <v>0</v>
      </c>
      <c r="AC266" s="8">
        <v>0</v>
      </c>
      <c r="AD266" s="8">
        <v>0</v>
      </c>
      <c r="AE266" s="8">
        <v>0</v>
      </c>
      <c r="AF266" s="8">
        <v>0</v>
      </c>
      <c r="AG266" s="8">
        <v>0</v>
      </c>
      <c r="AH266" s="8">
        <v>0</v>
      </c>
      <c r="AI266" s="8">
        <v>0</v>
      </c>
      <c r="AJ266" s="8">
        <v>0</v>
      </c>
      <c r="AK266" s="8">
        <v>0</v>
      </c>
      <c r="AL266" s="8">
        <v>0</v>
      </c>
      <c r="AM266" s="8">
        <v>0</v>
      </c>
      <c r="AN266" s="8">
        <v>0</v>
      </c>
      <c r="AO266" s="8">
        <v>0</v>
      </c>
      <c r="AP266" s="8">
        <v>0</v>
      </c>
      <c r="AQ266" s="8">
        <v>0</v>
      </c>
      <c r="AR266" s="8">
        <v>0</v>
      </c>
      <c r="AS266" s="8">
        <v>0</v>
      </c>
      <c r="AT266" s="8">
        <v>0</v>
      </c>
      <c r="AU266" s="8">
        <v>0</v>
      </c>
      <c r="AV266" s="8">
        <v>0</v>
      </c>
      <c r="AW266" s="8">
        <v>0</v>
      </c>
      <c r="AX266" s="8">
        <v>0</v>
      </c>
      <c r="AY266" s="8">
        <v>0</v>
      </c>
      <c r="AZ266" s="8">
        <v>0</v>
      </c>
      <c r="BA266" s="8">
        <v>0</v>
      </c>
      <c r="BB266" s="8">
        <v>0</v>
      </c>
      <c r="BC266" s="8">
        <v>0</v>
      </c>
      <c r="BD266" s="8">
        <v>0</v>
      </c>
      <c r="BE266" s="8">
        <v>0</v>
      </c>
      <c r="BF266" s="8">
        <v>0</v>
      </c>
      <c r="BG266" s="8">
        <v>0</v>
      </c>
      <c r="BH266" s="8">
        <v>0</v>
      </c>
      <c r="BI266" s="8">
        <v>0</v>
      </c>
      <c r="BJ266" s="8">
        <v>0</v>
      </c>
      <c r="BK266" s="8">
        <v>0</v>
      </c>
      <c r="BL266" s="8">
        <v>0</v>
      </c>
      <c r="BM266" s="8">
        <v>0</v>
      </c>
      <c r="BN266" s="8">
        <v>0</v>
      </c>
      <c r="BO266" s="8">
        <v>0</v>
      </c>
      <c r="BP266" s="8">
        <v>0</v>
      </c>
      <c r="BQ266" s="8">
        <v>0</v>
      </c>
      <c r="BR266" s="8">
        <v>0</v>
      </c>
      <c r="BS266" s="8">
        <v>0</v>
      </c>
    </row>
    <row r="267" spans="1:71" x14ac:dyDescent="0.25">
      <c r="A267" s="3" t="s">
        <v>22</v>
      </c>
      <c r="B267" s="8">
        <v>0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8">
        <v>0</v>
      </c>
      <c r="K267" s="8">
        <v>0</v>
      </c>
      <c r="L267" s="8">
        <f>-$H$233/2</f>
        <v>-1.3020833333333334E-2</v>
      </c>
      <c r="M267" s="8">
        <v>1</v>
      </c>
      <c r="N267" s="8">
        <v>0</v>
      </c>
      <c r="O267" s="8">
        <f>-$H$241</f>
        <v>-2.0247808425132279</v>
      </c>
      <c r="P267" s="8">
        <f>$H$233/2</f>
        <v>1.3020833333333334E-2</v>
      </c>
      <c r="Q267" s="8">
        <v>1</v>
      </c>
      <c r="R267" s="8">
        <v>0</v>
      </c>
      <c r="S267" s="8">
        <v>0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0</v>
      </c>
      <c r="AG267" s="8">
        <v>0</v>
      </c>
      <c r="AH267" s="8">
        <v>0</v>
      </c>
      <c r="AI267" s="8">
        <v>0</v>
      </c>
      <c r="AJ267" s="8">
        <v>0</v>
      </c>
      <c r="AK267" s="8">
        <v>0</v>
      </c>
      <c r="AL267" s="8">
        <v>0</v>
      </c>
      <c r="AM267" s="8">
        <v>0</v>
      </c>
      <c r="AN267" s="8">
        <v>0</v>
      </c>
      <c r="AO267" s="8">
        <v>0</v>
      </c>
      <c r="AP267" s="8">
        <v>0</v>
      </c>
      <c r="AQ267" s="8">
        <v>0</v>
      </c>
      <c r="AR267" s="8">
        <v>0</v>
      </c>
      <c r="AS267" s="8">
        <v>0</v>
      </c>
      <c r="AT267" s="8">
        <v>0</v>
      </c>
      <c r="AU267" s="8">
        <v>0</v>
      </c>
      <c r="AV267" s="8">
        <v>0</v>
      </c>
      <c r="AW267" s="8">
        <v>0</v>
      </c>
      <c r="AX267" s="8">
        <v>0</v>
      </c>
      <c r="AY267" s="8">
        <v>0</v>
      </c>
      <c r="AZ267" s="8">
        <v>0</v>
      </c>
      <c r="BA267" s="8">
        <v>0</v>
      </c>
      <c r="BB267" s="8">
        <v>0</v>
      </c>
      <c r="BC267" s="8">
        <v>0</v>
      </c>
      <c r="BD267" s="8">
        <v>0</v>
      </c>
      <c r="BE267" s="8">
        <v>0</v>
      </c>
      <c r="BF267" s="8">
        <v>0</v>
      </c>
      <c r="BG267" s="8">
        <v>0</v>
      </c>
      <c r="BH267" s="8">
        <v>0</v>
      </c>
      <c r="BI267" s="8">
        <v>0</v>
      </c>
      <c r="BJ267" s="8">
        <v>0</v>
      </c>
      <c r="BK267" s="8">
        <v>0</v>
      </c>
      <c r="BL267" s="8">
        <v>0</v>
      </c>
      <c r="BM267" s="8">
        <v>0</v>
      </c>
      <c r="BN267" s="8">
        <v>0</v>
      </c>
      <c r="BO267" s="8">
        <v>0</v>
      </c>
      <c r="BP267" s="8">
        <v>0</v>
      </c>
      <c r="BQ267" s="8">
        <v>0</v>
      </c>
      <c r="BR267" s="8">
        <v>0</v>
      </c>
      <c r="BS267" s="8">
        <v>0</v>
      </c>
    </row>
    <row r="268" spans="1:71" x14ac:dyDescent="0.25">
      <c r="A268" s="3" t="s">
        <v>23</v>
      </c>
      <c r="B268" s="8">
        <v>0</v>
      </c>
      <c r="C268" s="8">
        <v>0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  <c r="N268" s="8">
        <f>$H$235</f>
        <v>2.0258695337903372E-2</v>
      </c>
      <c r="O268" s="8">
        <f>$H$233/2</f>
        <v>1.3020833333333334E-2</v>
      </c>
      <c r="P268" s="8">
        <f>-$H$238</f>
        <v>-4.0468580555715394E-2</v>
      </c>
      <c r="Q268" s="8">
        <v>0</v>
      </c>
      <c r="R268" s="8">
        <f>$H$235</f>
        <v>2.0258695337903372E-2</v>
      </c>
      <c r="S268" s="8">
        <f>-$H$233/2</f>
        <v>-1.3020833333333334E-2</v>
      </c>
      <c r="T268" s="8">
        <v>0</v>
      </c>
      <c r="U268" s="8">
        <v>0</v>
      </c>
      <c r="V268" s="8">
        <v>0</v>
      </c>
      <c r="W268" s="8">
        <v>0</v>
      </c>
      <c r="X268" s="8">
        <v>0</v>
      </c>
      <c r="Y268" s="8">
        <v>0</v>
      </c>
      <c r="Z268" s="8">
        <v>0</v>
      </c>
      <c r="AA268" s="8">
        <v>0</v>
      </c>
      <c r="AB268" s="8">
        <v>0</v>
      </c>
      <c r="AC268" s="8">
        <v>0</v>
      </c>
      <c r="AD268" s="8">
        <v>0</v>
      </c>
      <c r="AE268" s="8">
        <v>0</v>
      </c>
      <c r="AF268" s="8">
        <v>0</v>
      </c>
      <c r="AG268" s="8">
        <v>0</v>
      </c>
      <c r="AH268" s="8">
        <v>0</v>
      </c>
      <c r="AI268" s="8">
        <v>0</v>
      </c>
      <c r="AJ268" s="8">
        <v>0</v>
      </c>
      <c r="AK268" s="8">
        <v>0</v>
      </c>
      <c r="AL268" s="8">
        <v>0</v>
      </c>
      <c r="AM268" s="8">
        <v>0</v>
      </c>
      <c r="AN268" s="8">
        <v>0</v>
      </c>
      <c r="AO268" s="8">
        <v>0</v>
      </c>
      <c r="AP268" s="8">
        <v>0</v>
      </c>
      <c r="AQ268" s="8">
        <v>0</v>
      </c>
      <c r="AR268" s="8">
        <v>0</v>
      </c>
      <c r="AS268" s="8">
        <v>0</v>
      </c>
      <c r="AT268" s="8">
        <v>0</v>
      </c>
      <c r="AU268" s="8">
        <v>0</v>
      </c>
      <c r="AV268" s="8">
        <v>0</v>
      </c>
      <c r="AW268" s="8">
        <v>0</v>
      </c>
      <c r="AX268" s="8">
        <v>0</v>
      </c>
      <c r="AY268" s="8">
        <v>0</v>
      </c>
      <c r="AZ268" s="8">
        <v>0</v>
      </c>
      <c r="BA268" s="8">
        <v>0</v>
      </c>
      <c r="BB268" s="8">
        <v>0</v>
      </c>
      <c r="BC268" s="8">
        <v>0</v>
      </c>
      <c r="BD268" s="8">
        <v>0</v>
      </c>
      <c r="BE268" s="8">
        <v>0</v>
      </c>
      <c r="BF268" s="8">
        <v>0</v>
      </c>
      <c r="BG268" s="8">
        <v>0</v>
      </c>
      <c r="BH268" s="8">
        <v>0</v>
      </c>
      <c r="BI268" s="8">
        <v>0</v>
      </c>
      <c r="BJ268" s="8">
        <v>0</v>
      </c>
      <c r="BK268" s="8">
        <v>0</v>
      </c>
      <c r="BL268" s="8">
        <v>0</v>
      </c>
      <c r="BM268" s="8">
        <v>0</v>
      </c>
      <c r="BN268" s="8">
        <v>0</v>
      </c>
      <c r="BO268" s="8">
        <v>0</v>
      </c>
      <c r="BP268" s="8">
        <v>0</v>
      </c>
      <c r="BQ268" s="8">
        <v>0</v>
      </c>
      <c r="BR268" s="8">
        <v>0</v>
      </c>
      <c r="BS268" s="8">
        <v>0</v>
      </c>
    </row>
    <row r="269" spans="1:71" x14ac:dyDescent="0.25">
      <c r="A269" s="3" t="s">
        <v>24</v>
      </c>
      <c r="B269" s="8">
        <v>0</v>
      </c>
      <c r="C269" s="8">
        <v>0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f>-$H$233/2</f>
        <v>-1.3020833333333334E-2</v>
      </c>
      <c r="O269" s="8">
        <v>1</v>
      </c>
      <c r="P269" s="8">
        <v>0</v>
      </c>
      <c r="Q269" s="8">
        <f>-$H$241</f>
        <v>-2.0247808425132279</v>
      </c>
      <c r="R269" s="8">
        <f>$H$233/2</f>
        <v>1.3020833333333334E-2</v>
      </c>
      <c r="S269" s="8">
        <v>1</v>
      </c>
      <c r="T269" s="8">
        <v>0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0</v>
      </c>
      <c r="AD269" s="8">
        <v>0</v>
      </c>
      <c r="AE269" s="8">
        <v>0</v>
      </c>
      <c r="AF269" s="8">
        <v>0</v>
      </c>
      <c r="AG269" s="8">
        <v>0</v>
      </c>
      <c r="AH269" s="8">
        <v>0</v>
      </c>
      <c r="AI269" s="8">
        <v>0</v>
      </c>
      <c r="AJ269" s="8">
        <v>0</v>
      </c>
      <c r="AK269" s="8">
        <v>0</v>
      </c>
      <c r="AL269" s="8">
        <v>0</v>
      </c>
      <c r="AM269" s="8">
        <v>0</v>
      </c>
      <c r="AN269" s="8">
        <v>0</v>
      </c>
      <c r="AO269" s="8">
        <v>0</v>
      </c>
      <c r="AP269" s="8">
        <v>0</v>
      </c>
      <c r="AQ269" s="8">
        <v>0</v>
      </c>
      <c r="AR269" s="8">
        <v>0</v>
      </c>
      <c r="AS269" s="8">
        <v>0</v>
      </c>
      <c r="AT269" s="8">
        <v>0</v>
      </c>
      <c r="AU269" s="8">
        <v>0</v>
      </c>
      <c r="AV269" s="8">
        <v>0</v>
      </c>
      <c r="AW269" s="8">
        <v>0</v>
      </c>
      <c r="AX269" s="8">
        <v>0</v>
      </c>
      <c r="AY269" s="8">
        <v>0</v>
      </c>
      <c r="AZ269" s="8">
        <v>0</v>
      </c>
      <c r="BA269" s="8">
        <v>0</v>
      </c>
      <c r="BB269" s="8">
        <v>0</v>
      </c>
      <c r="BC269" s="8">
        <v>0</v>
      </c>
      <c r="BD269" s="8">
        <v>0</v>
      </c>
      <c r="BE269" s="8">
        <v>0</v>
      </c>
      <c r="BF269" s="8">
        <v>0</v>
      </c>
      <c r="BG269" s="8">
        <v>0</v>
      </c>
      <c r="BH269" s="8">
        <v>0</v>
      </c>
      <c r="BI269" s="8">
        <v>0</v>
      </c>
      <c r="BJ269" s="8">
        <v>0</v>
      </c>
      <c r="BK269" s="8">
        <v>0</v>
      </c>
      <c r="BL269" s="8">
        <v>0</v>
      </c>
      <c r="BM269" s="8">
        <v>0</v>
      </c>
      <c r="BN269" s="8">
        <v>0</v>
      </c>
      <c r="BO269" s="8">
        <v>0</v>
      </c>
      <c r="BP269" s="8">
        <v>0</v>
      </c>
      <c r="BQ269" s="8">
        <v>0</v>
      </c>
      <c r="BR269" s="8">
        <v>0</v>
      </c>
      <c r="BS269" s="8">
        <v>0</v>
      </c>
    </row>
    <row r="270" spans="1:71" x14ac:dyDescent="0.25">
      <c r="A270" s="3" t="s">
        <v>25</v>
      </c>
      <c r="B270" s="8">
        <v>0</v>
      </c>
      <c r="C270" s="8">
        <v>0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f>$H$235</f>
        <v>2.0258695337903372E-2</v>
      </c>
      <c r="Q270" s="8">
        <f>$H$233/2</f>
        <v>1.3020833333333334E-2</v>
      </c>
      <c r="R270" s="8">
        <f>-$H$238</f>
        <v>-4.0468580555715394E-2</v>
      </c>
      <c r="S270" s="8">
        <v>0</v>
      </c>
      <c r="T270" s="8">
        <f>$H$235</f>
        <v>2.0258695337903372E-2</v>
      </c>
      <c r="U270" s="8">
        <f>-$H$233/2</f>
        <v>-1.3020833333333334E-2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0</v>
      </c>
      <c r="AD270" s="8">
        <v>0</v>
      </c>
      <c r="AE270" s="8">
        <v>0</v>
      </c>
      <c r="AF270" s="8">
        <v>0</v>
      </c>
      <c r="AG270" s="8">
        <v>0</v>
      </c>
      <c r="AH270" s="8">
        <v>0</v>
      </c>
      <c r="AI270" s="8">
        <v>0</v>
      </c>
      <c r="AJ270" s="8">
        <v>0</v>
      </c>
      <c r="AK270" s="8">
        <v>0</v>
      </c>
      <c r="AL270" s="8">
        <v>0</v>
      </c>
      <c r="AM270" s="8">
        <v>0</v>
      </c>
      <c r="AN270" s="8">
        <v>0</v>
      </c>
      <c r="AO270" s="8">
        <v>0</v>
      </c>
      <c r="AP270" s="8">
        <v>0</v>
      </c>
      <c r="AQ270" s="8">
        <v>0</v>
      </c>
      <c r="AR270" s="8">
        <v>0</v>
      </c>
      <c r="AS270" s="8">
        <v>0</v>
      </c>
      <c r="AT270" s="8">
        <v>0</v>
      </c>
      <c r="AU270" s="8">
        <v>0</v>
      </c>
      <c r="AV270" s="8">
        <v>0</v>
      </c>
      <c r="AW270" s="8">
        <v>0</v>
      </c>
      <c r="AX270" s="8">
        <v>0</v>
      </c>
      <c r="AY270" s="8">
        <v>0</v>
      </c>
      <c r="AZ270" s="8">
        <v>0</v>
      </c>
      <c r="BA270" s="8">
        <v>0</v>
      </c>
      <c r="BB270" s="8">
        <v>0</v>
      </c>
      <c r="BC270" s="8">
        <v>0</v>
      </c>
      <c r="BD270" s="8">
        <v>0</v>
      </c>
      <c r="BE270" s="8">
        <v>0</v>
      </c>
      <c r="BF270" s="8">
        <v>0</v>
      </c>
      <c r="BG270" s="8">
        <v>0</v>
      </c>
      <c r="BH270" s="8">
        <v>0</v>
      </c>
      <c r="BI270" s="8">
        <v>0</v>
      </c>
      <c r="BJ270" s="8">
        <v>0</v>
      </c>
      <c r="BK270" s="8">
        <v>0</v>
      </c>
      <c r="BL270" s="8">
        <v>0</v>
      </c>
      <c r="BM270" s="8">
        <v>0</v>
      </c>
      <c r="BN270" s="8">
        <v>0</v>
      </c>
      <c r="BO270" s="8">
        <v>0</v>
      </c>
      <c r="BP270" s="8">
        <v>0</v>
      </c>
      <c r="BQ270" s="8">
        <v>0</v>
      </c>
      <c r="BR270" s="8">
        <v>0</v>
      </c>
      <c r="BS270" s="8">
        <v>0</v>
      </c>
    </row>
    <row r="271" spans="1:71" x14ac:dyDescent="0.25">
      <c r="A271" s="3" t="s">
        <v>26</v>
      </c>
      <c r="B271" s="8">
        <v>0</v>
      </c>
      <c r="C271" s="8">
        <v>0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0</v>
      </c>
      <c r="O271" s="8">
        <v>0</v>
      </c>
      <c r="P271" s="8">
        <f>-$H$233/2</f>
        <v>-1.3020833333333334E-2</v>
      </c>
      <c r="Q271" s="8">
        <v>1</v>
      </c>
      <c r="R271" s="8">
        <v>0</v>
      </c>
      <c r="S271" s="8">
        <f>-$H$241</f>
        <v>-2.0247808425132279</v>
      </c>
      <c r="T271" s="8">
        <f>$H$233/2</f>
        <v>1.3020833333333334E-2</v>
      </c>
      <c r="U271" s="8">
        <v>1</v>
      </c>
      <c r="V271" s="8">
        <v>0</v>
      </c>
      <c r="W271" s="8">
        <v>0</v>
      </c>
      <c r="X271" s="8">
        <v>0</v>
      </c>
      <c r="Y271" s="8">
        <v>0</v>
      </c>
      <c r="Z271" s="8">
        <v>0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0</v>
      </c>
      <c r="AG271" s="8">
        <v>0</v>
      </c>
      <c r="AH271" s="8">
        <v>0</v>
      </c>
      <c r="AI271" s="8">
        <v>0</v>
      </c>
      <c r="AJ271" s="8">
        <v>0</v>
      </c>
      <c r="AK271" s="8">
        <v>0</v>
      </c>
      <c r="AL271" s="8">
        <v>0</v>
      </c>
      <c r="AM271" s="8">
        <v>0</v>
      </c>
      <c r="AN271" s="8">
        <v>0</v>
      </c>
      <c r="AO271" s="8">
        <v>0</v>
      </c>
      <c r="AP271" s="8">
        <v>0</v>
      </c>
      <c r="AQ271" s="8">
        <v>0</v>
      </c>
      <c r="AR271" s="8">
        <v>0</v>
      </c>
      <c r="AS271" s="8">
        <v>0</v>
      </c>
      <c r="AT271" s="8">
        <v>0</v>
      </c>
      <c r="AU271" s="8">
        <v>0</v>
      </c>
      <c r="AV271" s="8">
        <v>0</v>
      </c>
      <c r="AW271" s="8">
        <v>0</v>
      </c>
      <c r="AX271" s="8">
        <v>0</v>
      </c>
      <c r="AY271" s="8">
        <v>0</v>
      </c>
      <c r="AZ271" s="8">
        <v>0</v>
      </c>
      <c r="BA271" s="8">
        <v>0</v>
      </c>
      <c r="BB271" s="8">
        <v>0</v>
      </c>
      <c r="BC271" s="8">
        <v>0</v>
      </c>
      <c r="BD271" s="8">
        <v>0</v>
      </c>
      <c r="BE271" s="8">
        <v>0</v>
      </c>
      <c r="BF271" s="8">
        <v>0</v>
      </c>
      <c r="BG271" s="8">
        <v>0</v>
      </c>
      <c r="BH271" s="8">
        <v>0</v>
      </c>
      <c r="BI271" s="8">
        <v>0</v>
      </c>
      <c r="BJ271" s="8">
        <v>0</v>
      </c>
      <c r="BK271" s="8">
        <v>0</v>
      </c>
      <c r="BL271" s="8">
        <v>0</v>
      </c>
      <c r="BM271" s="8">
        <v>0</v>
      </c>
      <c r="BN271" s="8">
        <v>0</v>
      </c>
      <c r="BO271" s="8">
        <v>0</v>
      </c>
      <c r="BP271" s="8">
        <v>0</v>
      </c>
      <c r="BQ271" s="8">
        <v>0</v>
      </c>
      <c r="BR271" s="8">
        <v>0</v>
      </c>
      <c r="BS271" s="8">
        <v>0</v>
      </c>
    </row>
    <row r="272" spans="1:71" x14ac:dyDescent="0.25">
      <c r="A272" s="3" t="s">
        <v>27</v>
      </c>
      <c r="B272" s="8">
        <v>0</v>
      </c>
      <c r="C272" s="8">
        <v>0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f>$H$235</f>
        <v>2.0258695337903372E-2</v>
      </c>
      <c r="S272" s="8">
        <f>$H$233/2</f>
        <v>1.3020833333333334E-2</v>
      </c>
      <c r="T272" s="8">
        <f>-$H$238</f>
        <v>-4.0468580555715394E-2</v>
      </c>
      <c r="U272" s="8">
        <v>0</v>
      </c>
      <c r="V272" s="8">
        <f>$H$235</f>
        <v>2.0258695337903372E-2</v>
      </c>
      <c r="W272" s="8">
        <f>-$H$233/2</f>
        <v>-1.3020833333333334E-2</v>
      </c>
      <c r="X272" s="8">
        <v>0</v>
      </c>
      <c r="Y272" s="8">
        <v>0</v>
      </c>
      <c r="Z272" s="8">
        <v>0</v>
      </c>
      <c r="AA272" s="8">
        <v>0</v>
      </c>
      <c r="AB272" s="8">
        <v>0</v>
      </c>
      <c r="AC272" s="8">
        <v>0</v>
      </c>
      <c r="AD272" s="8">
        <v>0</v>
      </c>
      <c r="AE272" s="8">
        <v>0</v>
      </c>
      <c r="AF272" s="8">
        <v>0</v>
      </c>
      <c r="AG272" s="8">
        <v>0</v>
      </c>
      <c r="AH272" s="8">
        <v>0</v>
      </c>
      <c r="AI272" s="8">
        <v>0</v>
      </c>
      <c r="AJ272" s="8">
        <v>0</v>
      </c>
      <c r="AK272" s="8">
        <v>0</v>
      </c>
      <c r="AL272" s="8">
        <v>0</v>
      </c>
      <c r="AM272" s="8">
        <v>0</v>
      </c>
      <c r="AN272" s="8">
        <v>0</v>
      </c>
      <c r="AO272" s="8">
        <v>0</v>
      </c>
      <c r="AP272" s="8">
        <v>0</v>
      </c>
      <c r="AQ272" s="8">
        <v>0</v>
      </c>
      <c r="AR272" s="8">
        <v>0</v>
      </c>
      <c r="AS272" s="8">
        <v>0</v>
      </c>
      <c r="AT272" s="8">
        <v>0</v>
      </c>
      <c r="AU272" s="8">
        <v>0</v>
      </c>
      <c r="AV272" s="8">
        <v>0</v>
      </c>
      <c r="AW272" s="8">
        <v>0</v>
      </c>
      <c r="AX272" s="8">
        <v>0</v>
      </c>
      <c r="AY272" s="8">
        <v>0</v>
      </c>
      <c r="AZ272" s="8">
        <v>0</v>
      </c>
      <c r="BA272" s="8">
        <v>0</v>
      </c>
      <c r="BB272" s="8">
        <v>0</v>
      </c>
      <c r="BC272" s="8">
        <v>0</v>
      </c>
      <c r="BD272" s="8">
        <v>0</v>
      </c>
      <c r="BE272" s="8">
        <v>0</v>
      </c>
      <c r="BF272" s="8">
        <v>0</v>
      </c>
      <c r="BG272" s="8">
        <v>0</v>
      </c>
      <c r="BH272" s="8">
        <v>0</v>
      </c>
      <c r="BI272" s="8">
        <v>0</v>
      </c>
      <c r="BJ272" s="8">
        <v>0</v>
      </c>
      <c r="BK272" s="8">
        <v>0</v>
      </c>
      <c r="BL272" s="8">
        <v>0</v>
      </c>
      <c r="BM272" s="8">
        <v>0</v>
      </c>
      <c r="BN272" s="8">
        <v>0</v>
      </c>
      <c r="BO272" s="8">
        <v>0</v>
      </c>
      <c r="BP272" s="8">
        <v>0</v>
      </c>
      <c r="BQ272" s="8">
        <v>0</v>
      </c>
      <c r="BR272" s="8">
        <v>0</v>
      </c>
      <c r="BS272" s="8">
        <v>0</v>
      </c>
    </row>
    <row r="273" spans="1:71" x14ac:dyDescent="0.25">
      <c r="A273" s="3" t="s">
        <v>28</v>
      </c>
      <c r="B273" s="8">
        <v>0</v>
      </c>
      <c r="C273" s="8">
        <v>0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0</v>
      </c>
      <c r="Q273" s="8">
        <v>0</v>
      </c>
      <c r="R273" s="8">
        <f>-$H$233/2</f>
        <v>-1.3020833333333334E-2</v>
      </c>
      <c r="S273" s="8">
        <v>1</v>
      </c>
      <c r="T273" s="8">
        <v>0</v>
      </c>
      <c r="U273" s="8">
        <f>-$H$241</f>
        <v>-2.0247808425132279</v>
      </c>
      <c r="V273" s="8">
        <f>$H$233/2</f>
        <v>1.3020833333333334E-2</v>
      </c>
      <c r="W273" s="8">
        <v>1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0</v>
      </c>
      <c r="AD273" s="8">
        <v>0</v>
      </c>
      <c r="AE273" s="8">
        <v>0</v>
      </c>
      <c r="AF273" s="8">
        <v>0</v>
      </c>
      <c r="AG273" s="8">
        <v>0</v>
      </c>
      <c r="AH273" s="8">
        <v>0</v>
      </c>
      <c r="AI273" s="8">
        <v>0</v>
      </c>
      <c r="AJ273" s="8">
        <v>0</v>
      </c>
      <c r="AK273" s="8">
        <v>0</v>
      </c>
      <c r="AL273" s="8">
        <v>0</v>
      </c>
      <c r="AM273" s="8">
        <v>0</v>
      </c>
      <c r="AN273" s="8">
        <v>0</v>
      </c>
      <c r="AO273" s="8">
        <v>0</v>
      </c>
      <c r="AP273" s="8">
        <v>0</v>
      </c>
      <c r="AQ273" s="8">
        <v>0</v>
      </c>
      <c r="AR273" s="8">
        <v>0</v>
      </c>
      <c r="AS273" s="8">
        <v>0</v>
      </c>
      <c r="AT273" s="8">
        <v>0</v>
      </c>
      <c r="AU273" s="8">
        <v>0</v>
      </c>
      <c r="AV273" s="8">
        <v>0</v>
      </c>
      <c r="AW273" s="8">
        <v>0</v>
      </c>
      <c r="AX273" s="8">
        <v>0</v>
      </c>
      <c r="AY273" s="8">
        <v>0</v>
      </c>
      <c r="AZ273" s="8">
        <v>0</v>
      </c>
      <c r="BA273" s="8">
        <v>0</v>
      </c>
      <c r="BB273" s="8">
        <v>0</v>
      </c>
      <c r="BC273" s="8">
        <v>0</v>
      </c>
      <c r="BD273" s="8">
        <v>0</v>
      </c>
      <c r="BE273" s="8">
        <v>0</v>
      </c>
      <c r="BF273" s="8">
        <v>0</v>
      </c>
      <c r="BG273" s="8">
        <v>0</v>
      </c>
      <c r="BH273" s="8">
        <v>0</v>
      </c>
      <c r="BI273" s="8">
        <v>0</v>
      </c>
      <c r="BJ273" s="8">
        <v>0</v>
      </c>
      <c r="BK273" s="8">
        <v>0</v>
      </c>
      <c r="BL273" s="8">
        <v>0</v>
      </c>
      <c r="BM273" s="8">
        <v>0</v>
      </c>
      <c r="BN273" s="8">
        <v>0</v>
      </c>
      <c r="BO273" s="8">
        <v>0</v>
      </c>
      <c r="BP273" s="8">
        <v>0</v>
      </c>
      <c r="BQ273" s="8">
        <v>0</v>
      </c>
      <c r="BR273" s="8">
        <v>0</v>
      </c>
      <c r="BS273" s="8">
        <v>0</v>
      </c>
    </row>
    <row r="274" spans="1:71" x14ac:dyDescent="0.25">
      <c r="A274" s="3" t="s">
        <v>34</v>
      </c>
      <c r="B274" s="8">
        <v>0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f>$H$235</f>
        <v>2.0258695337903372E-2</v>
      </c>
      <c r="U274" s="8">
        <f>$H$233/2</f>
        <v>1.3020833333333334E-2</v>
      </c>
      <c r="V274" s="8">
        <f>-$H$238</f>
        <v>-4.0468580555715394E-2</v>
      </c>
      <c r="W274" s="8">
        <v>0</v>
      </c>
      <c r="X274" s="8">
        <f>$H$235</f>
        <v>2.0258695337903372E-2</v>
      </c>
      <c r="Y274" s="8">
        <f>-$H$233/2</f>
        <v>-1.3020833333333334E-2</v>
      </c>
      <c r="Z274" s="8">
        <v>0</v>
      </c>
      <c r="AA274" s="8">
        <v>0</v>
      </c>
      <c r="AB274" s="8">
        <v>0</v>
      </c>
      <c r="AC274" s="8">
        <v>0</v>
      </c>
      <c r="AD274" s="8">
        <v>0</v>
      </c>
      <c r="AE274" s="8">
        <v>0</v>
      </c>
      <c r="AF274" s="8">
        <v>0</v>
      </c>
      <c r="AG274" s="8">
        <v>0</v>
      </c>
      <c r="AH274" s="8">
        <v>0</v>
      </c>
      <c r="AI274" s="8">
        <v>0</v>
      </c>
      <c r="AJ274" s="8">
        <v>0</v>
      </c>
      <c r="AK274" s="8">
        <v>0</v>
      </c>
      <c r="AL274" s="8">
        <v>0</v>
      </c>
      <c r="AM274" s="8">
        <v>0</v>
      </c>
      <c r="AN274" s="8">
        <v>0</v>
      </c>
      <c r="AO274" s="8">
        <v>0</v>
      </c>
      <c r="AP274" s="8">
        <v>0</v>
      </c>
      <c r="AQ274" s="8">
        <v>0</v>
      </c>
      <c r="AR274" s="8">
        <v>0</v>
      </c>
      <c r="AS274" s="8">
        <v>0</v>
      </c>
      <c r="AT274" s="8">
        <v>0</v>
      </c>
      <c r="AU274" s="8">
        <v>0</v>
      </c>
      <c r="AV274" s="8">
        <v>0</v>
      </c>
      <c r="AW274" s="8">
        <v>0</v>
      </c>
      <c r="AX274" s="8">
        <v>0</v>
      </c>
      <c r="AY274" s="8">
        <v>0</v>
      </c>
      <c r="AZ274" s="8">
        <v>0</v>
      </c>
      <c r="BA274" s="8">
        <v>0</v>
      </c>
      <c r="BB274" s="8">
        <v>0</v>
      </c>
      <c r="BC274" s="8">
        <v>0</v>
      </c>
      <c r="BD274" s="8">
        <v>0</v>
      </c>
      <c r="BE274" s="8">
        <v>0</v>
      </c>
      <c r="BF274" s="8">
        <v>0</v>
      </c>
      <c r="BG274" s="8">
        <v>0</v>
      </c>
      <c r="BH274" s="8">
        <v>0</v>
      </c>
      <c r="BI274" s="8">
        <v>0</v>
      </c>
      <c r="BJ274" s="8">
        <v>0</v>
      </c>
      <c r="BK274" s="8">
        <v>0</v>
      </c>
      <c r="BL274" s="8">
        <v>0</v>
      </c>
      <c r="BM274" s="8">
        <v>0</v>
      </c>
      <c r="BN274" s="8">
        <v>0</v>
      </c>
      <c r="BO274" s="8">
        <v>0</v>
      </c>
      <c r="BP274" s="8">
        <v>0</v>
      </c>
      <c r="BQ274" s="8">
        <v>0</v>
      </c>
      <c r="BR274" s="8">
        <v>0</v>
      </c>
      <c r="BS274" s="8">
        <v>0</v>
      </c>
    </row>
    <row r="275" spans="1:71" x14ac:dyDescent="0.25">
      <c r="A275" s="3" t="s">
        <v>35</v>
      </c>
      <c r="B275" s="8">
        <v>0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f>-$H$233/2</f>
        <v>-1.3020833333333334E-2</v>
      </c>
      <c r="U275" s="8">
        <v>1</v>
      </c>
      <c r="V275" s="8">
        <v>0</v>
      </c>
      <c r="W275" s="8">
        <f>-$H$241</f>
        <v>-2.0247808425132279</v>
      </c>
      <c r="X275" s="8">
        <f>$H$233/2</f>
        <v>1.3020833333333334E-2</v>
      </c>
      <c r="Y275" s="8">
        <v>1</v>
      </c>
      <c r="Z275" s="8">
        <v>0</v>
      </c>
      <c r="AA275" s="8">
        <v>0</v>
      </c>
      <c r="AB275" s="8">
        <v>0</v>
      </c>
      <c r="AC275" s="8">
        <v>0</v>
      </c>
      <c r="AD275" s="8">
        <v>0</v>
      </c>
      <c r="AE275" s="8">
        <v>0</v>
      </c>
      <c r="AF275" s="8">
        <v>0</v>
      </c>
      <c r="AG275" s="8">
        <v>0</v>
      </c>
      <c r="AH275" s="8">
        <v>0</v>
      </c>
      <c r="AI275" s="8">
        <v>0</v>
      </c>
      <c r="AJ275" s="8">
        <v>0</v>
      </c>
      <c r="AK275" s="8">
        <v>0</v>
      </c>
      <c r="AL275" s="8">
        <v>0</v>
      </c>
      <c r="AM275" s="8">
        <v>0</v>
      </c>
      <c r="AN275" s="8">
        <v>0</v>
      </c>
      <c r="AO275" s="8">
        <v>0</v>
      </c>
      <c r="AP275" s="8">
        <v>0</v>
      </c>
      <c r="AQ275" s="8">
        <v>0</v>
      </c>
      <c r="AR275" s="8">
        <v>0</v>
      </c>
      <c r="AS275" s="8">
        <v>0</v>
      </c>
      <c r="AT275" s="8">
        <v>0</v>
      </c>
      <c r="AU275" s="8">
        <v>0</v>
      </c>
      <c r="AV275" s="8">
        <v>0</v>
      </c>
      <c r="AW275" s="8">
        <v>0</v>
      </c>
      <c r="AX275" s="8">
        <v>0</v>
      </c>
      <c r="AY275" s="8">
        <v>0</v>
      </c>
      <c r="AZ275" s="8">
        <v>0</v>
      </c>
      <c r="BA275" s="8">
        <v>0</v>
      </c>
      <c r="BB275" s="8">
        <v>0</v>
      </c>
      <c r="BC275" s="8">
        <v>0</v>
      </c>
      <c r="BD275" s="8">
        <v>0</v>
      </c>
      <c r="BE275" s="8">
        <v>0</v>
      </c>
      <c r="BF275" s="8">
        <v>0</v>
      </c>
      <c r="BG275" s="8">
        <v>0</v>
      </c>
      <c r="BH275" s="8">
        <v>0</v>
      </c>
      <c r="BI275" s="8">
        <v>0</v>
      </c>
      <c r="BJ275" s="8">
        <v>0</v>
      </c>
      <c r="BK275" s="8">
        <v>0</v>
      </c>
      <c r="BL275" s="8">
        <v>0</v>
      </c>
      <c r="BM275" s="8">
        <v>0</v>
      </c>
      <c r="BN275" s="8">
        <v>0</v>
      </c>
      <c r="BO275" s="8">
        <v>0</v>
      </c>
      <c r="BP275" s="8">
        <v>0</v>
      </c>
      <c r="BQ275" s="8">
        <v>0</v>
      </c>
      <c r="BR275" s="8">
        <v>0</v>
      </c>
      <c r="BS275" s="8">
        <v>0</v>
      </c>
    </row>
    <row r="276" spans="1:71" x14ac:dyDescent="0.25">
      <c r="A276" s="3" t="s">
        <v>36</v>
      </c>
      <c r="B276" s="8">
        <v>0</v>
      </c>
      <c r="C276" s="8">
        <v>0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f>$H$235</f>
        <v>2.0258695337903372E-2</v>
      </c>
      <c r="W276" s="8">
        <f>$H$233/2</f>
        <v>1.3020833333333334E-2</v>
      </c>
      <c r="X276" s="8">
        <f>-$H$238</f>
        <v>-4.0468580555715394E-2</v>
      </c>
      <c r="Y276" s="8">
        <v>0</v>
      </c>
      <c r="Z276" s="8">
        <f>$H$235</f>
        <v>2.0258695337903372E-2</v>
      </c>
      <c r="AA276" s="8">
        <f>-$H$233/2</f>
        <v>-1.3020833333333334E-2</v>
      </c>
      <c r="AB276" s="8">
        <v>0</v>
      </c>
      <c r="AC276" s="8">
        <v>0</v>
      </c>
      <c r="AD276" s="8">
        <v>0</v>
      </c>
      <c r="AE276" s="8">
        <v>0</v>
      </c>
      <c r="AF276" s="8">
        <v>0</v>
      </c>
      <c r="AG276" s="8">
        <v>0</v>
      </c>
      <c r="AH276" s="8">
        <v>0</v>
      </c>
      <c r="AI276" s="8">
        <v>0</v>
      </c>
      <c r="AJ276" s="8">
        <v>0</v>
      </c>
      <c r="AK276" s="8">
        <v>0</v>
      </c>
      <c r="AL276" s="8">
        <v>0</v>
      </c>
      <c r="AM276" s="8">
        <v>0</v>
      </c>
      <c r="AN276" s="8">
        <v>0</v>
      </c>
      <c r="AO276" s="8">
        <v>0</v>
      </c>
      <c r="AP276" s="8">
        <v>0</v>
      </c>
      <c r="AQ276" s="8">
        <v>0</v>
      </c>
      <c r="AR276" s="8">
        <v>0</v>
      </c>
      <c r="AS276" s="8">
        <v>0</v>
      </c>
      <c r="AT276" s="8">
        <v>0</v>
      </c>
      <c r="AU276" s="8">
        <v>0</v>
      </c>
      <c r="AV276" s="8">
        <v>0</v>
      </c>
      <c r="AW276" s="8">
        <v>0</v>
      </c>
      <c r="AX276" s="8">
        <v>0</v>
      </c>
      <c r="AY276" s="8">
        <v>0</v>
      </c>
      <c r="AZ276" s="8">
        <v>0</v>
      </c>
      <c r="BA276" s="8">
        <v>0</v>
      </c>
      <c r="BB276" s="8">
        <v>0</v>
      </c>
      <c r="BC276" s="8">
        <v>0</v>
      </c>
      <c r="BD276" s="8">
        <v>0</v>
      </c>
      <c r="BE276" s="8">
        <v>0</v>
      </c>
      <c r="BF276" s="8">
        <v>0</v>
      </c>
      <c r="BG276" s="8">
        <v>0</v>
      </c>
      <c r="BH276" s="8">
        <v>0</v>
      </c>
      <c r="BI276" s="8">
        <v>0</v>
      </c>
      <c r="BJ276" s="8">
        <v>0</v>
      </c>
      <c r="BK276" s="8">
        <v>0</v>
      </c>
      <c r="BL276" s="8">
        <v>0</v>
      </c>
      <c r="BM276" s="8">
        <v>0</v>
      </c>
      <c r="BN276" s="8">
        <v>0</v>
      </c>
      <c r="BO276" s="8">
        <v>0</v>
      </c>
      <c r="BP276" s="8">
        <v>0</v>
      </c>
      <c r="BQ276" s="8">
        <v>0</v>
      </c>
      <c r="BR276" s="8">
        <v>0</v>
      </c>
      <c r="BS276" s="8">
        <v>0</v>
      </c>
    </row>
    <row r="277" spans="1:71" x14ac:dyDescent="0.25">
      <c r="A277" s="3" t="s">
        <v>37</v>
      </c>
      <c r="B277" s="8">
        <v>0</v>
      </c>
      <c r="C277" s="8">
        <v>0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0</v>
      </c>
      <c r="K277" s="8">
        <v>0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f>-$H$233/2</f>
        <v>-1.3020833333333334E-2</v>
      </c>
      <c r="W277" s="8">
        <v>1</v>
      </c>
      <c r="X277" s="8">
        <v>0</v>
      </c>
      <c r="Y277" s="8">
        <f>-$H$241</f>
        <v>-2.0247808425132279</v>
      </c>
      <c r="Z277" s="8">
        <f>$H$233/2</f>
        <v>1.3020833333333334E-2</v>
      </c>
      <c r="AA277" s="8">
        <v>1</v>
      </c>
      <c r="AB277" s="8">
        <v>0</v>
      </c>
      <c r="AC277" s="8">
        <v>0</v>
      </c>
      <c r="AD277" s="8">
        <v>0</v>
      </c>
      <c r="AE277" s="8">
        <v>0</v>
      </c>
      <c r="AF277" s="8">
        <v>0</v>
      </c>
      <c r="AG277" s="8">
        <v>0</v>
      </c>
      <c r="AH277" s="8">
        <v>0</v>
      </c>
      <c r="AI277" s="8">
        <v>0</v>
      </c>
      <c r="AJ277" s="8">
        <v>0</v>
      </c>
      <c r="AK277" s="8">
        <v>0</v>
      </c>
      <c r="AL277" s="8">
        <v>0</v>
      </c>
      <c r="AM277" s="8">
        <v>0</v>
      </c>
      <c r="AN277" s="8">
        <v>0</v>
      </c>
      <c r="AO277" s="8">
        <v>0</v>
      </c>
      <c r="AP277" s="8">
        <v>0</v>
      </c>
      <c r="AQ277" s="8">
        <v>0</v>
      </c>
      <c r="AR277" s="8">
        <v>0</v>
      </c>
      <c r="AS277" s="8">
        <v>0</v>
      </c>
      <c r="AT277" s="8">
        <v>0</v>
      </c>
      <c r="AU277" s="8">
        <v>0</v>
      </c>
      <c r="AV277" s="8">
        <v>0</v>
      </c>
      <c r="AW277" s="8">
        <v>0</v>
      </c>
      <c r="AX277" s="8">
        <v>0</v>
      </c>
      <c r="AY277" s="8">
        <v>0</v>
      </c>
      <c r="AZ277" s="8">
        <v>0</v>
      </c>
      <c r="BA277" s="8">
        <v>0</v>
      </c>
      <c r="BB277" s="8">
        <v>0</v>
      </c>
      <c r="BC277" s="8">
        <v>0</v>
      </c>
      <c r="BD277" s="8">
        <v>0</v>
      </c>
      <c r="BE277" s="8">
        <v>0</v>
      </c>
      <c r="BF277" s="8">
        <v>0</v>
      </c>
      <c r="BG277" s="8">
        <v>0</v>
      </c>
      <c r="BH277" s="8">
        <v>0</v>
      </c>
      <c r="BI277" s="8">
        <v>0</v>
      </c>
      <c r="BJ277" s="8">
        <v>0</v>
      </c>
      <c r="BK277" s="8">
        <v>0</v>
      </c>
      <c r="BL277" s="8">
        <v>0</v>
      </c>
      <c r="BM277" s="8">
        <v>0</v>
      </c>
      <c r="BN277" s="8">
        <v>0</v>
      </c>
      <c r="BO277" s="8">
        <v>0</v>
      </c>
      <c r="BP277" s="8">
        <v>0</v>
      </c>
      <c r="BQ277" s="8">
        <v>0</v>
      </c>
      <c r="BR277" s="8">
        <v>0</v>
      </c>
      <c r="BS277" s="8">
        <v>0</v>
      </c>
    </row>
    <row r="278" spans="1:71" x14ac:dyDescent="0.25">
      <c r="A278" s="3" t="s">
        <v>38</v>
      </c>
      <c r="B278" s="8">
        <v>0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0</v>
      </c>
      <c r="W278" s="8">
        <v>0</v>
      </c>
      <c r="X278" s="8">
        <f>$H$235</f>
        <v>2.0258695337903372E-2</v>
      </c>
      <c r="Y278" s="8">
        <f>$H$233/2</f>
        <v>1.3020833333333334E-2</v>
      </c>
      <c r="Z278" s="8">
        <f>-$H$238</f>
        <v>-4.0468580555715394E-2</v>
      </c>
      <c r="AA278" s="8">
        <v>0</v>
      </c>
      <c r="AB278" s="8">
        <f>$H$235</f>
        <v>2.0258695337903372E-2</v>
      </c>
      <c r="AC278" s="8">
        <f>-$H$233/2</f>
        <v>-1.3020833333333334E-2</v>
      </c>
      <c r="AD278" s="8">
        <v>0</v>
      </c>
      <c r="AE278" s="8">
        <v>0</v>
      </c>
      <c r="AF278" s="8">
        <v>0</v>
      </c>
      <c r="AG278" s="8">
        <v>0</v>
      </c>
      <c r="AH278" s="8">
        <v>0</v>
      </c>
      <c r="AI278" s="8">
        <v>0</v>
      </c>
      <c r="AJ278" s="8">
        <v>0</v>
      </c>
      <c r="AK278" s="8">
        <v>0</v>
      </c>
      <c r="AL278" s="8">
        <v>0</v>
      </c>
      <c r="AM278" s="8">
        <v>0</v>
      </c>
      <c r="AN278" s="8">
        <v>0</v>
      </c>
      <c r="AO278" s="8">
        <v>0</v>
      </c>
      <c r="AP278" s="8">
        <v>0</v>
      </c>
      <c r="AQ278" s="8">
        <v>0</v>
      </c>
      <c r="AR278" s="8">
        <v>0</v>
      </c>
      <c r="AS278" s="8">
        <v>0</v>
      </c>
      <c r="AT278" s="8">
        <v>0</v>
      </c>
      <c r="AU278" s="8">
        <v>0</v>
      </c>
      <c r="AV278" s="8">
        <v>0</v>
      </c>
      <c r="AW278" s="8">
        <v>0</v>
      </c>
      <c r="AX278" s="8">
        <v>0</v>
      </c>
      <c r="AY278" s="8">
        <v>0</v>
      </c>
      <c r="AZ278" s="8">
        <v>0</v>
      </c>
      <c r="BA278" s="8">
        <v>0</v>
      </c>
      <c r="BB278" s="8">
        <v>0</v>
      </c>
      <c r="BC278" s="8">
        <v>0</v>
      </c>
      <c r="BD278" s="8">
        <v>0</v>
      </c>
      <c r="BE278" s="8">
        <v>0</v>
      </c>
      <c r="BF278" s="8">
        <v>0</v>
      </c>
      <c r="BG278" s="8">
        <v>0</v>
      </c>
      <c r="BH278" s="8">
        <v>0</v>
      </c>
      <c r="BI278" s="8">
        <v>0</v>
      </c>
      <c r="BJ278" s="8">
        <v>0</v>
      </c>
      <c r="BK278" s="8">
        <v>0</v>
      </c>
      <c r="BL278" s="8">
        <v>0</v>
      </c>
      <c r="BM278" s="8">
        <v>0</v>
      </c>
      <c r="BN278" s="8">
        <v>0</v>
      </c>
      <c r="BO278" s="8">
        <v>0</v>
      </c>
      <c r="BP278" s="8">
        <v>0</v>
      </c>
      <c r="BQ278" s="8">
        <v>0</v>
      </c>
      <c r="BR278" s="8">
        <v>0</v>
      </c>
      <c r="BS278" s="8">
        <v>0</v>
      </c>
    </row>
    <row r="279" spans="1:71" x14ac:dyDescent="0.25">
      <c r="A279" s="3" t="s">
        <v>39</v>
      </c>
      <c r="B279" s="8">
        <v>0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f>-$H$233/2</f>
        <v>-1.3020833333333334E-2</v>
      </c>
      <c r="Y279" s="8">
        <v>1</v>
      </c>
      <c r="Z279" s="8">
        <v>0</v>
      </c>
      <c r="AA279" s="8">
        <f>-$H$241</f>
        <v>-2.0247808425132279</v>
      </c>
      <c r="AB279" s="8">
        <f>$H$233/2</f>
        <v>1.3020833333333334E-2</v>
      </c>
      <c r="AC279" s="8">
        <v>1</v>
      </c>
      <c r="AD279" s="8">
        <v>0</v>
      </c>
      <c r="AE279" s="8">
        <v>0</v>
      </c>
      <c r="AF279" s="8">
        <v>0</v>
      </c>
      <c r="AG279" s="8">
        <v>0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  <c r="AM279" s="8">
        <v>0</v>
      </c>
      <c r="AN279" s="8">
        <v>0</v>
      </c>
      <c r="AO279" s="8">
        <v>0</v>
      </c>
      <c r="AP279" s="8">
        <v>0</v>
      </c>
      <c r="AQ279" s="8">
        <v>0</v>
      </c>
      <c r="AR279" s="8">
        <v>0</v>
      </c>
      <c r="AS279" s="8">
        <v>0</v>
      </c>
      <c r="AT279" s="8">
        <v>0</v>
      </c>
      <c r="AU279" s="8">
        <v>0</v>
      </c>
      <c r="AV279" s="8">
        <v>0</v>
      </c>
      <c r="AW279" s="8">
        <v>0</v>
      </c>
      <c r="AX279" s="8">
        <v>0</v>
      </c>
      <c r="AY279" s="8">
        <v>0</v>
      </c>
      <c r="AZ279" s="8">
        <v>0</v>
      </c>
      <c r="BA279" s="8">
        <v>0</v>
      </c>
      <c r="BB279" s="8">
        <v>0</v>
      </c>
      <c r="BC279" s="8">
        <v>0</v>
      </c>
      <c r="BD279" s="8">
        <v>0</v>
      </c>
      <c r="BE279" s="8">
        <v>0</v>
      </c>
      <c r="BF279" s="8">
        <v>0</v>
      </c>
      <c r="BG279" s="8">
        <v>0</v>
      </c>
      <c r="BH279" s="8">
        <v>0</v>
      </c>
      <c r="BI279" s="8">
        <v>0</v>
      </c>
      <c r="BJ279" s="8">
        <v>0</v>
      </c>
      <c r="BK279" s="8">
        <v>0</v>
      </c>
      <c r="BL279" s="8">
        <v>0</v>
      </c>
      <c r="BM279" s="8">
        <v>0</v>
      </c>
      <c r="BN279" s="8">
        <v>0</v>
      </c>
      <c r="BO279" s="8">
        <v>0</v>
      </c>
      <c r="BP279" s="8">
        <v>0</v>
      </c>
      <c r="BQ279" s="8">
        <v>0</v>
      </c>
      <c r="BR279" s="8">
        <v>0</v>
      </c>
      <c r="BS279" s="8">
        <v>0</v>
      </c>
    </row>
    <row r="280" spans="1:71" x14ac:dyDescent="0.25">
      <c r="A280" s="3" t="s">
        <v>40</v>
      </c>
      <c r="B280" s="8">
        <v>0</v>
      </c>
      <c r="C280" s="8">
        <v>0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  <c r="P280" s="8">
        <v>0</v>
      </c>
      <c r="Q280" s="8">
        <v>0</v>
      </c>
      <c r="R280" s="8">
        <v>0</v>
      </c>
      <c r="S280" s="8">
        <v>0</v>
      </c>
      <c r="T280" s="8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f>$H$235</f>
        <v>2.0258695337903372E-2</v>
      </c>
      <c r="AA280" s="8">
        <f>$H$233/2</f>
        <v>1.3020833333333334E-2</v>
      </c>
      <c r="AB280" s="8">
        <f>-$H$238</f>
        <v>-4.0468580555715394E-2</v>
      </c>
      <c r="AC280" s="8">
        <v>0</v>
      </c>
      <c r="AD280" s="8">
        <f>$H$235</f>
        <v>2.0258695337903372E-2</v>
      </c>
      <c r="AE280" s="8">
        <f>-$H$233/2</f>
        <v>-1.3020833333333334E-2</v>
      </c>
      <c r="AF280" s="8">
        <v>0</v>
      </c>
      <c r="AG280" s="8">
        <v>0</v>
      </c>
      <c r="AH280" s="8">
        <v>0</v>
      </c>
      <c r="AI280" s="8">
        <v>0</v>
      </c>
      <c r="AJ280" s="8">
        <v>0</v>
      </c>
      <c r="AK280" s="8">
        <v>0</v>
      </c>
      <c r="AL280" s="8">
        <v>0</v>
      </c>
      <c r="AM280" s="8">
        <v>0</v>
      </c>
      <c r="AN280" s="8">
        <v>0</v>
      </c>
      <c r="AO280" s="8">
        <v>0</v>
      </c>
      <c r="AP280" s="8">
        <v>0</v>
      </c>
      <c r="AQ280" s="8">
        <v>0</v>
      </c>
      <c r="AR280" s="8">
        <v>0</v>
      </c>
      <c r="AS280" s="8">
        <v>0</v>
      </c>
      <c r="AT280" s="8">
        <v>0</v>
      </c>
      <c r="AU280" s="8">
        <v>0</v>
      </c>
      <c r="AV280" s="8">
        <v>0</v>
      </c>
      <c r="AW280" s="8">
        <v>0</v>
      </c>
      <c r="AX280" s="8">
        <v>0</v>
      </c>
      <c r="AY280" s="8">
        <v>0</v>
      </c>
      <c r="AZ280" s="8">
        <v>0</v>
      </c>
      <c r="BA280" s="8">
        <v>0</v>
      </c>
      <c r="BB280" s="8">
        <v>0</v>
      </c>
      <c r="BC280" s="8">
        <v>0</v>
      </c>
      <c r="BD280" s="8">
        <v>0</v>
      </c>
      <c r="BE280" s="8">
        <v>0</v>
      </c>
      <c r="BF280" s="8">
        <v>0</v>
      </c>
      <c r="BG280" s="8">
        <v>0</v>
      </c>
      <c r="BH280" s="8">
        <v>0</v>
      </c>
      <c r="BI280" s="8">
        <v>0</v>
      </c>
      <c r="BJ280" s="8">
        <v>0</v>
      </c>
      <c r="BK280" s="8">
        <v>0</v>
      </c>
      <c r="BL280" s="8">
        <v>0</v>
      </c>
      <c r="BM280" s="8">
        <v>0</v>
      </c>
      <c r="BN280" s="8">
        <v>0</v>
      </c>
      <c r="BO280" s="8">
        <v>0</v>
      </c>
      <c r="BP280" s="8">
        <v>0</v>
      </c>
      <c r="BQ280" s="8">
        <v>0</v>
      </c>
      <c r="BR280" s="8">
        <v>0</v>
      </c>
      <c r="BS280" s="8">
        <v>0</v>
      </c>
    </row>
    <row r="281" spans="1:71" x14ac:dyDescent="0.25">
      <c r="A281" s="3" t="s">
        <v>41</v>
      </c>
      <c r="B281" s="8">
        <v>0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f>-$H$233/2</f>
        <v>-1.3020833333333334E-2</v>
      </c>
      <c r="AA281" s="8">
        <v>1</v>
      </c>
      <c r="AB281" s="8">
        <v>0</v>
      </c>
      <c r="AC281" s="8">
        <f>-$H$241</f>
        <v>-2.0247808425132279</v>
      </c>
      <c r="AD281" s="8">
        <f>$H$233/2</f>
        <v>1.3020833333333334E-2</v>
      </c>
      <c r="AE281" s="8">
        <v>1</v>
      </c>
      <c r="AF281" s="8">
        <v>0</v>
      </c>
      <c r="AG281" s="8">
        <v>0</v>
      </c>
      <c r="AH281" s="8">
        <v>0</v>
      </c>
      <c r="AI281" s="8">
        <v>0</v>
      </c>
      <c r="AJ281" s="8">
        <v>0</v>
      </c>
      <c r="AK281" s="8">
        <v>0</v>
      </c>
      <c r="AL281" s="8">
        <v>0</v>
      </c>
      <c r="AM281" s="8">
        <v>0</v>
      </c>
      <c r="AN281" s="8">
        <v>0</v>
      </c>
      <c r="AO281" s="8">
        <v>0</v>
      </c>
      <c r="AP281" s="8">
        <v>0</v>
      </c>
      <c r="AQ281" s="8">
        <v>0</v>
      </c>
      <c r="AR281" s="8">
        <v>0</v>
      </c>
      <c r="AS281" s="8">
        <v>0</v>
      </c>
      <c r="AT281" s="8">
        <v>0</v>
      </c>
      <c r="AU281" s="8">
        <v>0</v>
      </c>
      <c r="AV281" s="8">
        <v>0</v>
      </c>
      <c r="AW281" s="8">
        <v>0</v>
      </c>
      <c r="AX281" s="8">
        <v>0</v>
      </c>
      <c r="AY281" s="8">
        <v>0</v>
      </c>
      <c r="AZ281" s="8">
        <v>0</v>
      </c>
      <c r="BA281" s="8">
        <v>0</v>
      </c>
      <c r="BB281" s="8">
        <v>0</v>
      </c>
      <c r="BC281" s="8">
        <v>0</v>
      </c>
      <c r="BD281" s="8">
        <v>0</v>
      </c>
      <c r="BE281" s="8">
        <v>0</v>
      </c>
      <c r="BF281" s="8">
        <v>0</v>
      </c>
      <c r="BG281" s="8">
        <v>0</v>
      </c>
      <c r="BH281" s="8">
        <v>0</v>
      </c>
      <c r="BI281" s="8">
        <v>0</v>
      </c>
      <c r="BJ281" s="8">
        <v>0</v>
      </c>
      <c r="BK281" s="8">
        <v>0</v>
      </c>
      <c r="BL281" s="8">
        <v>0</v>
      </c>
      <c r="BM281" s="8">
        <v>0</v>
      </c>
      <c r="BN281" s="8">
        <v>0</v>
      </c>
      <c r="BO281" s="8">
        <v>0</v>
      </c>
      <c r="BP281" s="8">
        <v>0</v>
      </c>
      <c r="BQ281" s="8">
        <v>0</v>
      </c>
      <c r="BR281" s="8">
        <v>0</v>
      </c>
      <c r="BS281" s="8">
        <v>0</v>
      </c>
    </row>
    <row r="282" spans="1:71" x14ac:dyDescent="0.25">
      <c r="A282" s="3" t="s">
        <v>46</v>
      </c>
      <c r="B282" s="8">
        <v>0</v>
      </c>
      <c r="C282" s="8">
        <v>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f>$H$235</f>
        <v>2.0258695337903372E-2</v>
      </c>
      <c r="AC282" s="8">
        <f>$H$233/2</f>
        <v>1.3020833333333334E-2</v>
      </c>
      <c r="AD282" s="8">
        <f>-$H$238</f>
        <v>-4.0468580555715394E-2</v>
      </c>
      <c r="AE282" s="8">
        <v>0</v>
      </c>
      <c r="AF282" s="8">
        <f>$H$235</f>
        <v>2.0258695337903372E-2</v>
      </c>
      <c r="AG282" s="8">
        <f>-$H$233/2</f>
        <v>-1.3020833333333334E-2</v>
      </c>
      <c r="AH282" s="8">
        <v>0</v>
      </c>
      <c r="AI282" s="8">
        <v>0</v>
      </c>
      <c r="AJ282" s="8">
        <v>0</v>
      </c>
      <c r="AK282" s="8">
        <v>0</v>
      </c>
      <c r="AL282" s="8">
        <v>0</v>
      </c>
      <c r="AM282" s="8">
        <v>0</v>
      </c>
      <c r="AN282" s="8">
        <v>0</v>
      </c>
      <c r="AO282" s="8">
        <v>0</v>
      </c>
      <c r="AP282" s="8">
        <v>0</v>
      </c>
      <c r="AQ282" s="8">
        <v>0</v>
      </c>
      <c r="AR282" s="8">
        <v>0</v>
      </c>
      <c r="AS282" s="8">
        <v>0</v>
      </c>
      <c r="AT282" s="8">
        <v>0</v>
      </c>
      <c r="AU282" s="8">
        <v>0</v>
      </c>
      <c r="AV282" s="8">
        <v>0</v>
      </c>
      <c r="AW282" s="8">
        <v>0</v>
      </c>
      <c r="AX282" s="8">
        <v>0</v>
      </c>
      <c r="AY282" s="8">
        <v>0</v>
      </c>
      <c r="AZ282" s="8">
        <v>0</v>
      </c>
      <c r="BA282" s="8">
        <v>0</v>
      </c>
      <c r="BB282" s="8">
        <v>0</v>
      </c>
      <c r="BC282" s="8">
        <v>0</v>
      </c>
      <c r="BD282" s="8">
        <v>0</v>
      </c>
      <c r="BE282" s="8">
        <v>0</v>
      </c>
      <c r="BF282" s="8">
        <v>0</v>
      </c>
      <c r="BG282" s="8">
        <v>0</v>
      </c>
      <c r="BH282" s="8">
        <v>0</v>
      </c>
      <c r="BI282" s="8">
        <v>0</v>
      </c>
      <c r="BJ282" s="8">
        <v>0</v>
      </c>
      <c r="BK282" s="8">
        <v>0</v>
      </c>
      <c r="BL282" s="8">
        <v>0</v>
      </c>
      <c r="BM282" s="8">
        <v>0</v>
      </c>
      <c r="BN282" s="8">
        <v>0</v>
      </c>
      <c r="BO282" s="8">
        <v>0</v>
      </c>
      <c r="BP282" s="8">
        <v>0</v>
      </c>
      <c r="BQ282" s="8">
        <v>0</v>
      </c>
      <c r="BR282" s="8">
        <v>0</v>
      </c>
      <c r="BS282" s="8">
        <v>0</v>
      </c>
    </row>
    <row r="283" spans="1:71" x14ac:dyDescent="0.25">
      <c r="A283" s="3" t="s">
        <v>47</v>
      </c>
      <c r="B283" s="8">
        <v>0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8">
        <v>0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  <c r="AB283" s="8">
        <f>-$H$233/2</f>
        <v>-1.3020833333333334E-2</v>
      </c>
      <c r="AC283" s="8">
        <v>1</v>
      </c>
      <c r="AD283" s="8">
        <v>0</v>
      </c>
      <c r="AE283" s="8">
        <f>-$H$241</f>
        <v>-2.0247808425132279</v>
      </c>
      <c r="AF283" s="8">
        <f>$H$233/2</f>
        <v>1.3020833333333334E-2</v>
      </c>
      <c r="AG283" s="8">
        <v>1</v>
      </c>
      <c r="AH283" s="8">
        <v>0</v>
      </c>
      <c r="AI283" s="8">
        <v>0</v>
      </c>
      <c r="AJ283" s="8">
        <v>0</v>
      </c>
      <c r="AK283" s="8">
        <v>0</v>
      </c>
      <c r="AL283" s="8">
        <v>0</v>
      </c>
      <c r="AM283" s="8">
        <v>0</v>
      </c>
      <c r="AN283" s="8">
        <v>0</v>
      </c>
      <c r="AO283" s="8">
        <v>0</v>
      </c>
      <c r="AP283" s="8">
        <v>0</v>
      </c>
      <c r="AQ283" s="8">
        <v>0</v>
      </c>
      <c r="AR283" s="8">
        <v>0</v>
      </c>
      <c r="AS283" s="8">
        <v>0</v>
      </c>
      <c r="AT283" s="8">
        <v>0</v>
      </c>
      <c r="AU283" s="8">
        <v>0</v>
      </c>
      <c r="AV283" s="8">
        <v>0</v>
      </c>
      <c r="AW283" s="8">
        <v>0</v>
      </c>
      <c r="AX283" s="8">
        <v>0</v>
      </c>
      <c r="AY283" s="8">
        <v>0</v>
      </c>
      <c r="AZ283" s="8">
        <v>0</v>
      </c>
      <c r="BA283" s="8">
        <v>0</v>
      </c>
      <c r="BB283" s="8">
        <v>0</v>
      </c>
      <c r="BC283" s="8">
        <v>0</v>
      </c>
      <c r="BD283" s="8">
        <v>0</v>
      </c>
      <c r="BE283" s="8">
        <v>0</v>
      </c>
      <c r="BF283" s="8">
        <v>0</v>
      </c>
      <c r="BG283" s="8">
        <v>0</v>
      </c>
      <c r="BH283" s="8">
        <v>0</v>
      </c>
      <c r="BI283" s="8">
        <v>0</v>
      </c>
      <c r="BJ283" s="8">
        <v>0</v>
      </c>
      <c r="BK283" s="8">
        <v>0</v>
      </c>
      <c r="BL283" s="8">
        <v>0</v>
      </c>
      <c r="BM283" s="8">
        <v>0</v>
      </c>
      <c r="BN283" s="8">
        <v>0</v>
      </c>
      <c r="BO283" s="8">
        <v>0</v>
      </c>
      <c r="BP283" s="8">
        <v>0</v>
      </c>
      <c r="BQ283" s="8">
        <v>0</v>
      </c>
      <c r="BR283" s="8">
        <v>0</v>
      </c>
      <c r="BS283" s="8">
        <v>0</v>
      </c>
    </row>
    <row r="284" spans="1:71" x14ac:dyDescent="0.25">
      <c r="A284" s="3" t="s">
        <v>48</v>
      </c>
      <c r="B284" s="8">
        <v>0</v>
      </c>
      <c r="C284" s="8">
        <v>0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0</v>
      </c>
      <c r="T284" s="8">
        <v>0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f>$H$235</f>
        <v>2.0258695337903372E-2</v>
      </c>
      <c r="AE284" s="8">
        <f>$H$233/2</f>
        <v>1.3020833333333334E-2</v>
      </c>
      <c r="AF284" s="8">
        <f>-$H$238</f>
        <v>-4.0468580555715394E-2</v>
      </c>
      <c r="AG284" s="8">
        <v>0</v>
      </c>
      <c r="AH284" s="8">
        <f>$H$235</f>
        <v>2.0258695337903372E-2</v>
      </c>
      <c r="AI284" s="8">
        <f>-$H$233/2</f>
        <v>-1.3020833333333334E-2</v>
      </c>
      <c r="AJ284" s="8">
        <v>0</v>
      </c>
      <c r="AK284" s="8">
        <v>0</v>
      </c>
      <c r="AL284" s="8">
        <v>0</v>
      </c>
      <c r="AM284" s="8">
        <v>0</v>
      </c>
      <c r="AN284" s="8">
        <v>0</v>
      </c>
      <c r="AO284" s="8">
        <v>0</v>
      </c>
      <c r="AP284" s="8">
        <v>0</v>
      </c>
      <c r="AQ284" s="8">
        <v>0</v>
      </c>
      <c r="AR284" s="8">
        <v>0</v>
      </c>
      <c r="AS284" s="8">
        <v>0</v>
      </c>
      <c r="AT284" s="8">
        <v>0</v>
      </c>
      <c r="AU284" s="8">
        <v>0</v>
      </c>
      <c r="AV284" s="8">
        <v>0</v>
      </c>
      <c r="AW284" s="8">
        <v>0</v>
      </c>
      <c r="AX284" s="8">
        <v>0</v>
      </c>
      <c r="AY284" s="8">
        <v>0</v>
      </c>
      <c r="AZ284" s="8">
        <v>0</v>
      </c>
      <c r="BA284" s="8">
        <v>0</v>
      </c>
      <c r="BB284" s="8">
        <v>0</v>
      </c>
      <c r="BC284" s="8">
        <v>0</v>
      </c>
      <c r="BD284" s="8">
        <v>0</v>
      </c>
      <c r="BE284" s="8">
        <v>0</v>
      </c>
      <c r="BF284" s="8">
        <v>0</v>
      </c>
      <c r="BG284" s="8">
        <v>0</v>
      </c>
      <c r="BH284" s="8">
        <v>0</v>
      </c>
      <c r="BI284" s="8">
        <v>0</v>
      </c>
      <c r="BJ284" s="8">
        <v>0</v>
      </c>
      <c r="BK284" s="8">
        <v>0</v>
      </c>
      <c r="BL284" s="8">
        <v>0</v>
      </c>
      <c r="BM284" s="8">
        <v>0</v>
      </c>
      <c r="BN284" s="8">
        <v>0</v>
      </c>
      <c r="BO284" s="8">
        <v>0</v>
      </c>
      <c r="BP284" s="8">
        <v>0</v>
      </c>
      <c r="BQ284" s="8">
        <v>0</v>
      </c>
      <c r="BR284" s="8">
        <v>0</v>
      </c>
      <c r="BS284" s="8">
        <v>0</v>
      </c>
    </row>
    <row r="285" spans="1:71" x14ac:dyDescent="0.25">
      <c r="A285" s="3" t="s">
        <v>49</v>
      </c>
      <c r="B285" s="8">
        <v>0</v>
      </c>
      <c r="C285" s="8">
        <v>0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0</v>
      </c>
      <c r="Q285" s="8">
        <v>0</v>
      </c>
      <c r="R285" s="8">
        <v>0</v>
      </c>
      <c r="S285" s="8">
        <v>0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f>-$H$233/2</f>
        <v>-1.3020833333333334E-2</v>
      </c>
      <c r="AE285" s="8">
        <v>1</v>
      </c>
      <c r="AF285" s="8">
        <v>0</v>
      </c>
      <c r="AG285" s="8">
        <f>-$H$241</f>
        <v>-2.0247808425132279</v>
      </c>
      <c r="AH285" s="8">
        <f>$H$233/2</f>
        <v>1.3020833333333334E-2</v>
      </c>
      <c r="AI285" s="8">
        <v>1</v>
      </c>
      <c r="AJ285" s="8">
        <v>0</v>
      </c>
      <c r="AK285" s="8">
        <v>0</v>
      </c>
      <c r="AL285" s="8">
        <v>0</v>
      </c>
      <c r="AM285" s="8">
        <v>0</v>
      </c>
      <c r="AN285" s="8">
        <v>0</v>
      </c>
      <c r="AO285" s="8">
        <v>0</v>
      </c>
      <c r="AP285" s="8">
        <v>0</v>
      </c>
      <c r="AQ285" s="8">
        <v>0</v>
      </c>
      <c r="AR285" s="8">
        <v>0</v>
      </c>
      <c r="AS285" s="8">
        <v>0</v>
      </c>
      <c r="AT285" s="8">
        <v>0</v>
      </c>
      <c r="AU285" s="8">
        <v>0</v>
      </c>
      <c r="AV285" s="8">
        <v>0</v>
      </c>
      <c r="AW285" s="8">
        <v>0</v>
      </c>
      <c r="AX285" s="8">
        <v>0</v>
      </c>
      <c r="AY285" s="8">
        <v>0</v>
      </c>
      <c r="AZ285" s="8">
        <v>0</v>
      </c>
      <c r="BA285" s="8">
        <v>0</v>
      </c>
      <c r="BB285" s="8">
        <v>0</v>
      </c>
      <c r="BC285" s="8">
        <v>0</v>
      </c>
      <c r="BD285" s="8">
        <v>0</v>
      </c>
      <c r="BE285" s="8">
        <v>0</v>
      </c>
      <c r="BF285" s="8">
        <v>0</v>
      </c>
      <c r="BG285" s="8">
        <v>0</v>
      </c>
      <c r="BH285" s="8">
        <v>0</v>
      </c>
      <c r="BI285" s="8">
        <v>0</v>
      </c>
      <c r="BJ285" s="8">
        <v>0</v>
      </c>
      <c r="BK285" s="8">
        <v>0</v>
      </c>
      <c r="BL285" s="8">
        <v>0</v>
      </c>
      <c r="BM285" s="8">
        <v>0</v>
      </c>
      <c r="BN285" s="8">
        <v>0</v>
      </c>
      <c r="BO285" s="8">
        <v>0</v>
      </c>
      <c r="BP285" s="8">
        <v>0</v>
      </c>
      <c r="BQ285" s="8">
        <v>0</v>
      </c>
      <c r="BR285" s="8">
        <v>0</v>
      </c>
      <c r="BS285" s="8">
        <v>0</v>
      </c>
    </row>
    <row r="286" spans="1:71" x14ac:dyDescent="0.25">
      <c r="A286" s="3" t="s">
        <v>50</v>
      </c>
      <c r="B286" s="8">
        <v>0</v>
      </c>
      <c r="C286" s="8">
        <v>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  <c r="AB286" s="8">
        <v>0</v>
      </c>
      <c r="AC286" s="8">
        <v>0</v>
      </c>
      <c r="AD286" s="8">
        <v>0</v>
      </c>
      <c r="AE286" s="8">
        <v>0</v>
      </c>
      <c r="AF286" s="8">
        <f>$H$235</f>
        <v>2.0258695337903372E-2</v>
      </c>
      <c r="AG286" s="8">
        <f>$H$233/2</f>
        <v>1.3020833333333334E-2</v>
      </c>
      <c r="AH286" s="8">
        <f>-$H$238</f>
        <v>-4.0468580555715394E-2</v>
      </c>
      <c r="AI286" s="8">
        <v>0</v>
      </c>
      <c r="AJ286" s="8">
        <f>$H$235</f>
        <v>2.0258695337903372E-2</v>
      </c>
      <c r="AK286" s="8">
        <f>-$H$233/2</f>
        <v>-1.3020833333333334E-2</v>
      </c>
      <c r="AL286" s="8">
        <v>0</v>
      </c>
      <c r="AM286" s="8">
        <v>0</v>
      </c>
      <c r="AN286" s="8">
        <v>0</v>
      </c>
      <c r="AO286" s="8">
        <v>0</v>
      </c>
      <c r="AP286" s="8">
        <v>0</v>
      </c>
      <c r="AQ286" s="8">
        <v>0</v>
      </c>
      <c r="AR286" s="8">
        <v>0</v>
      </c>
      <c r="AS286" s="8">
        <v>0</v>
      </c>
      <c r="AT286" s="8">
        <v>0</v>
      </c>
      <c r="AU286" s="8">
        <v>0</v>
      </c>
      <c r="AV286" s="8">
        <v>0</v>
      </c>
      <c r="AW286" s="8">
        <v>0</v>
      </c>
      <c r="AX286" s="8">
        <v>0</v>
      </c>
      <c r="AY286" s="8">
        <v>0</v>
      </c>
      <c r="AZ286" s="8">
        <v>0</v>
      </c>
      <c r="BA286" s="8">
        <v>0</v>
      </c>
      <c r="BB286" s="8">
        <v>0</v>
      </c>
      <c r="BC286" s="8">
        <v>0</v>
      </c>
      <c r="BD286" s="8">
        <v>0</v>
      </c>
      <c r="BE286" s="8">
        <v>0</v>
      </c>
      <c r="BF286" s="8">
        <v>0</v>
      </c>
      <c r="BG286" s="8">
        <v>0</v>
      </c>
      <c r="BH286" s="8">
        <v>0</v>
      </c>
      <c r="BI286" s="8">
        <v>0</v>
      </c>
      <c r="BJ286" s="8">
        <v>0</v>
      </c>
      <c r="BK286" s="8">
        <v>0</v>
      </c>
      <c r="BL286" s="8">
        <v>0</v>
      </c>
      <c r="BM286" s="8">
        <v>0</v>
      </c>
      <c r="BN286" s="8">
        <v>0</v>
      </c>
      <c r="BO286" s="8">
        <v>0</v>
      </c>
      <c r="BP286" s="8">
        <v>0</v>
      </c>
      <c r="BQ286" s="8">
        <v>0</v>
      </c>
      <c r="BR286" s="8">
        <v>0</v>
      </c>
      <c r="BS286" s="8">
        <v>0</v>
      </c>
    </row>
    <row r="287" spans="1:71" x14ac:dyDescent="0.25">
      <c r="A287" s="3" t="s">
        <v>51</v>
      </c>
      <c r="B287" s="8">
        <v>0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0</v>
      </c>
      <c r="Q287" s="8">
        <v>0</v>
      </c>
      <c r="R287" s="8">
        <v>0</v>
      </c>
      <c r="S287" s="8">
        <v>0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0</v>
      </c>
      <c r="AD287" s="8">
        <v>0</v>
      </c>
      <c r="AE287" s="8">
        <v>0</v>
      </c>
      <c r="AF287" s="8">
        <f>-$H$233/2</f>
        <v>-1.3020833333333334E-2</v>
      </c>
      <c r="AG287" s="8">
        <v>1</v>
      </c>
      <c r="AH287" s="8">
        <v>0</v>
      </c>
      <c r="AI287" s="8">
        <f>-$H$241</f>
        <v>-2.0247808425132279</v>
      </c>
      <c r="AJ287" s="8">
        <f>$H$233/2</f>
        <v>1.3020833333333334E-2</v>
      </c>
      <c r="AK287" s="8">
        <v>1</v>
      </c>
      <c r="AL287" s="8">
        <v>0</v>
      </c>
      <c r="AM287" s="8">
        <v>0</v>
      </c>
      <c r="AN287" s="8">
        <v>0</v>
      </c>
      <c r="AO287" s="8">
        <v>0</v>
      </c>
      <c r="AP287" s="8">
        <v>0</v>
      </c>
      <c r="AQ287" s="8">
        <v>0</v>
      </c>
      <c r="AR287" s="8">
        <v>0</v>
      </c>
      <c r="AS287" s="8">
        <v>0</v>
      </c>
      <c r="AT287" s="8">
        <v>0</v>
      </c>
      <c r="AU287" s="8">
        <v>0</v>
      </c>
      <c r="AV287" s="8">
        <v>0</v>
      </c>
      <c r="AW287" s="8">
        <v>0</v>
      </c>
      <c r="AX287" s="8">
        <v>0</v>
      </c>
      <c r="AY287" s="8">
        <v>0</v>
      </c>
      <c r="AZ287" s="8">
        <v>0</v>
      </c>
      <c r="BA287" s="8">
        <v>0</v>
      </c>
      <c r="BB287" s="8">
        <v>0</v>
      </c>
      <c r="BC287" s="8">
        <v>0</v>
      </c>
      <c r="BD287" s="8">
        <v>0</v>
      </c>
      <c r="BE287" s="8">
        <v>0</v>
      </c>
      <c r="BF287" s="8">
        <v>0</v>
      </c>
      <c r="BG287" s="8">
        <v>0</v>
      </c>
      <c r="BH287" s="8">
        <v>0</v>
      </c>
      <c r="BI287" s="8">
        <v>0</v>
      </c>
      <c r="BJ287" s="8">
        <v>0</v>
      </c>
      <c r="BK287" s="8">
        <v>0</v>
      </c>
      <c r="BL287" s="8">
        <v>0</v>
      </c>
      <c r="BM287" s="8">
        <v>0</v>
      </c>
      <c r="BN287" s="8">
        <v>0</v>
      </c>
      <c r="BO287" s="8">
        <v>0</v>
      </c>
      <c r="BP287" s="8">
        <v>0</v>
      </c>
      <c r="BQ287" s="8">
        <v>0</v>
      </c>
      <c r="BR287" s="8">
        <v>0</v>
      </c>
      <c r="BS287" s="8">
        <v>0</v>
      </c>
    </row>
    <row r="288" spans="1:71" x14ac:dyDescent="0.25">
      <c r="A288" s="3" t="s">
        <v>52</v>
      </c>
      <c r="B288" s="8">
        <v>0</v>
      </c>
      <c r="C288" s="8">
        <v>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</v>
      </c>
      <c r="Q288" s="8">
        <v>0</v>
      </c>
      <c r="R288" s="8">
        <v>0</v>
      </c>
      <c r="S288" s="8">
        <v>0</v>
      </c>
      <c r="T288" s="8">
        <v>0</v>
      </c>
      <c r="U288" s="8">
        <v>0</v>
      </c>
      <c r="V288" s="8">
        <v>0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0</v>
      </c>
      <c r="AE288" s="8">
        <v>0</v>
      </c>
      <c r="AF288" s="8">
        <v>0</v>
      </c>
      <c r="AG288" s="8">
        <v>0</v>
      </c>
      <c r="AH288" s="8">
        <f>$H$235</f>
        <v>2.0258695337903372E-2</v>
      </c>
      <c r="AI288" s="8">
        <f>$H$233/2</f>
        <v>1.3020833333333334E-2</v>
      </c>
      <c r="AJ288" s="8">
        <f>-$H$238</f>
        <v>-4.0468580555715394E-2</v>
      </c>
      <c r="AK288" s="8">
        <v>0</v>
      </c>
      <c r="AL288" s="8">
        <f>$H$235</f>
        <v>2.0258695337903372E-2</v>
      </c>
      <c r="AM288" s="8">
        <f>-$H$233/2</f>
        <v>-1.3020833333333334E-2</v>
      </c>
      <c r="AN288" s="8">
        <v>0</v>
      </c>
      <c r="AO288" s="8">
        <v>0</v>
      </c>
      <c r="AP288" s="8">
        <v>0</v>
      </c>
      <c r="AQ288" s="8">
        <v>0</v>
      </c>
      <c r="AR288" s="8">
        <v>0</v>
      </c>
      <c r="AS288" s="8">
        <v>0</v>
      </c>
      <c r="AT288" s="8">
        <v>0</v>
      </c>
      <c r="AU288" s="8">
        <v>0</v>
      </c>
      <c r="AV288" s="8">
        <v>0</v>
      </c>
      <c r="AW288" s="8">
        <v>0</v>
      </c>
      <c r="AX288" s="8">
        <v>0</v>
      </c>
      <c r="AY288" s="8">
        <v>0</v>
      </c>
      <c r="AZ288" s="8">
        <v>0</v>
      </c>
      <c r="BA288" s="8">
        <v>0</v>
      </c>
      <c r="BB288" s="8">
        <v>0</v>
      </c>
      <c r="BC288" s="8">
        <v>0</v>
      </c>
      <c r="BD288" s="8">
        <v>0</v>
      </c>
      <c r="BE288" s="8">
        <v>0</v>
      </c>
      <c r="BF288" s="8">
        <v>0</v>
      </c>
      <c r="BG288" s="8">
        <v>0</v>
      </c>
      <c r="BH288" s="8">
        <v>0</v>
      </c>
      <c r="BI288" s="8">
        <v>0</v>
      </c>
      <c r="BJ288" s="8">
        <v>0</v>
      </c>
      <c r="BK288" s="8">
        <v>0</v>
      </c>
      <c r="BL288" s="8">
        <v>0</v>
      </c>
      <c r="BM288" s="8">
        <v>0</v>
      </c>
      <c r="BN288" s="8">
        <v>0</v>
      </c>
      <c r="BO288" s="8">
        <v>0</v>
      </c>
      <c r="BP288" s="8">
        <v>0</v>
      </c>
      <c r="BQ288" s="8">
        <v>0</v>
      </c>
      <c r="BR288" s="8">
        <v>0</v>
      </c>
      <c r="BS288" s="8">
        <v>0</v>
      </c>
    </row>
    <row r="289" spans="1:71" x14ac:dyDescent="0.25">
      <c r="A289" s="3" t="s">
        <v>53</v>
      </c>
      <c r="B289" s="8">
        <v>0</v>
      </c>
      <c r="C289" s="8">
        <v>0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>
        <v>0</v>
      </c>
      <c r="R289" s="8">
        <v>0</v>
      </c>
      <c r="S289" s="8">
        <v>0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v>0</v>
      </c>
      <c r="AE289" s="8">
        <v>0</v>
      </c>
      <c r="AF289" s="8">
        <v>0</v>
      </c>
      <c r="AG289" s="8">
        <v>0</v>
      </c>
      <c r="AH289" s="8">
        <f>-$H$233/2</f>
        <v>-1.3020833333333334E-2</v>
      </c>
      <c r="AI289" s="8">
        <v>1</v>
      </c>
      <c r="AJ289" s="8">
        <v>0</v>
      </c>
      <c r="AK289" s="8">
        <f>-$H$241</f>
        <v>-2.0247808425132279</v>
      </c>
      <c r="AL289" s="8">
        <f>$H$233/2</f>
        <v>1.3020833333333334E-2</v>
      </c>
      <c r="AM289" s="8">
        <v>1</v>
      </c>
      <c r="AN289" s="8">
        <v>0</v>
      </c>
      <c r="AO289" s="8">
        <v>0</v>
      </c>
      <c r="AP289" s="8">
        <v>0</v>
      </c>
      <c r="AQ289" s="8">
        <v>0</v>
      </c>
      <c r="AR289" s="8">
        <v>0</v>
      </c>
      <c r="AS289" s="8">
        <v>0</v>
      </c>
      <c r="AT289" s="8">
        <v>0</v>
      </c>
      <c r="AU289" s="8">
        <v>0</v>
      </c>
      <c r="AV289" s="8">
        <v>0</v>
      </c>
      <c r="AW289" s="8">
        <v>0</v>
      </c>
      <c r="AX289" s="8">
        <v>0</v>
      </c>
      <c r="AY289" s="8">
        <v>0</v>
      </c>
      <c r="AZ289" s="8">
        <v>0</v>
      </c>
      <c r="BA289" s="8">
        <v>0</v>
      </c>
      <c r="BB289" s="8">
        <v>0</v>
      </c>
      <c r="BC289" s="8">
        <v>0</v>
      </c>
      <c r="BD289" s="8">
        <v>0</v>
      </c>
      <c r="BE289" s="8">
        <v>0</v>
      </c>
      <c r="BF289" s="8">
        <v>0</v>
      </c>
      <c r="BG289" s="8">
        <v>0</v>
      </c>
      <c r="BH289" s="8">
        <v>0</v>
      </c>
      <c r="BI289" s="8">
        <v>0</v>
      </c>
      <c r="BJ289" s="8">
        <v>0</v>
      </c>
      <c r="BK289" s="8">
        <v>0</v>
      </c>
      <c r="BL289" s="8">
        <v>0</v>
      </c>
      <c r="BM289" s="8">
        <v>0</v>
      </c>
      <c r="BN289" s="8">
        <v>0</v>
      </c>
      <c r="BO289" s="8">
        <v>0</v>
      </c>
      <c r="BP289" s="8">
        <v>0</v>
      </c>
      <c r="BQ289" s="8">
        <v>0</v>
      </c>
      <c r="BR289" s="8">
        <v>0</v>
      </c>
      <c r="BS289" s="8">
        <v>0</v>
      </c>
    </row>
    <row r="290" spans="1:71" x14ac:dyDescent="0.25">
      <c r="A290" s="3" t="s">
        <v>60</v>
      </c>
      <c r="B290" s="8">
        <v>0</v>
      </c>
      <c r="C290" s="8">
        <v>0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v>0</v>
      </c>
      <c r="U290" s="8">
        <v>0</v>
      </c>
      <c r="V290" s="8">
        <v>0</v>
      </c>
      <c r="W290" s="8">
        <v>0</v>
      </c>
      <c r="X290" s="8">
        <v>0</v>
      </c>
      <c r="Y290" s="8">
        <v>0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0</v>
      </c>
      <c r="AG290" s="8">
        <v>0</v>
      </c>
      <c r="AH290" s="8">
        <v>0</v>
      </c>
      <c r="AI290" s="8">
        <v>0</v>
      </c>
      <c r="AJ290" s="8">
        <f>$H$235</f>
        <v>2.0258695337903372E-2</v>
      </c>
      <c r="AK290" s="8">
        <f>$H$233/2</f>
        <v>1.3020833333333334E-2</v>
      </c>
      <c r="AL290" s="8">
        <f>-$H$238</f>
        <v>-4.0468580555715394E-2</v>
      </c>
      <c r="AM290" s="8">
        <v>0</v>
      </c>
      <c r="AN290" s="8">
        <f>$H$235</f>
        <v>2.0258695337903372E-2</v>
      </c>
      <c r="AO290" s="8">
        <f>-$H$233/2</f>
        <v>-1.3020833333333334E-2</v>
      </c>
      <c r="AP290" s="8">
        <v>0</v>
      </c>
      <c r="AQ290" s="8">
        <v>0</v>
      </c>
      <c r="AR290" s="8">
        <v>0</v>
      </c>
      <c r="AS290" s="8">
        <v>0</v>
      </c>
      <c r="AT290" s="8">
        <v>0</v>
      </c>
      <c r="AU290" s="8">
        <v>0</v>
      </c>
      <c r="AV290" s="8">
        <v>0</v>
      </c>
      <c r="AW290" s="8">
        <v>0</v>
      </c>
      <c r="AX290" s="8">
        <v>0</v>
      </c>
      <c r="AY290" s="8">
        <v>0</v>
      </c>
      <c r="AZ290" s="8">
        <v>0</v>
      </c>
      <c r="BA290" s="8">
        <v>0</v>
      </c>
      <c r="BB290" s="8">
        <v>0</v>
      </c>
      <c r="BC290" s="8">
        <v>0</v>
      </c>
      <c r="BD290" s="8">
        <v>0</v>
      </c>
      <c r="BE290" s="8">
        <v>0</v>
      </c>
      <c r="BF290" s="8">
        <v>0</v>
      </c>
      <c r="BG290" s="8">
        <v>0</v>
      </c>
      <c r="BH290" s="8">
        <v>0</v>
      </c>
      <c r="BI290" s="8">
        <v>0</v>
      </c>
      <c r="BJ290" s="8">
        <v>0</v>
      </c>
      <c r="BK290" s="8">
        <v>0</v>
      </c>
      <c r="BL290" s="8">
        <v>0</v>
      </c>
      <c r="BM290" s="8">
        <v>0</v>
      </c>
      <c r="BN290" s="8">
        <v>0</v>
      </c>
      <c r="BO290" s="8">
        <v>0</v>
      </c>
      <c r="BP290" s="8">
        <v>0</v>
      </c>
      <c r="BQ290" s="8">
        <v>0</v>
      </c>
      <c r="BR290" s="8">
        <v>0</v>
      </c>
      <c r="BS290" s="8">
        <v>0</v>
      </c>
    </row>
    <row r="291" spans="1:71" x14ac:dyDescent="0.25">
      <c r="A291" s="3" t="s">
        <v>61</v>
      </c>
      <c r="B291" s="8">
        <v>0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0</v>
      </c>
      <c r="AG291" s="8">
        <v>0</v>
      </c>
      <c r="AH291" s="8">
        <v>0</v>
      </c>
      <c r="AI291" s="8">
        <v>0</v>
      </c>
      <c r="AJ291" s="8">
        <f>-$H$233/2</f>
        <v>-1.3020833333333334E-2</v>
      </c>
      <c r="AK291" s="8">
        <v>1</v>
      </c>
      <c r="AL291" s="8">
        <v>0</v>
      </c>
      <c r="AM291" s="8">
        <f>-$H$241</f>
        <v>-2.0247808425132279</v>
      </c>
      <c r="AN291" s="8">
        <f>$H$233/2</f>
        <v>1.3020833333333334E-2</v>
      </c>
      <c r="AO291" s="8">
        <v>1</v>
      </c>
      <c r="AP291" s="8">
        <v>0</v>
      </c>
      <c r="AQ291" s="8">
        <v>0</v>
      </c>
      <c r="AR291" s="8">
        <v>0</v>
      </c>
      <c r="AS291" s="8">
        <v>0</v>
      </c>
      <c r="AT291" s="8">
        <v>0</v>
      </c>
      <c r="AU291" s="8">
        <v>0</v>
      </c>
      <c r="AV291" s="8">
        <v>0</v>
      </c>
      <c r="AW291" s="8">
        <v>0</v>
      </c>
      <c r="AX291" s="8">
        <v>0</v>
      </c>
      <c r="AY291" s="8">
        <v>0</v>
      </c>
      <c r="AZ291" s="8">
        <v>0</v>
      </c>
      <c r="BA291" s="8">
        <v>0</v>
      </c>
      <c r="BB291" s="8">
        <v>0</v>
      </c>
      <c r="BC291" s="8">
        <v>0</v>
      </c>
      <c r="BD291" s="8">
        <v>0</v>
      </c>
      <c r="BE291" s="8">
        <v>0</v>
      </c>
      <c r="BF291" s="8">
        <v>0</v>
      </c>
      <c r="BG291" s="8">
        <v>0</v>
      </c>
      <c r="BH291" s="8">
        <v>0</v>
      </c>
      <c r="BI291" s="8">
        <v>0</v>
      </c>
      <c r="BJ291" s="8">
        <v>0</v>
      </c>
      <c r="BK291" s="8">
        <v>0</v>
      </c>
      <c r="BL291" s="8">
        <v>0</v>
      </c>
      <c r="BM291" s="8">
        <v>0</v>
      </c>
      <c r="BN291" s="8">
        <v>0</v>
      </c>
      <c r="BO291" s="8">
        <v>0</v>
      </c>
      <c r="BP291" s="8">
        <v>0</v>
      </c>
      <c r="BQ291" s="8">
        <v>0</v>
      </c>
      <c r="BR291" s="8">
        <v>0</v>
      </c>
      <c r="BS291" s="8">
        <v>0</v>
      </c>
    </row>
    <row r="292" spans="1:71" x14ac:dyDescent="0.25">
      <c r="A292" s="3" t="s">
        <v>62</v>
      </c>
      <c r="B292" s="8">
        <v>0</v>
      </c>
      <c r="C292" s="8">
        <v>0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0</v>
      </c>
      <c r="AG292" s="8">
        <v>0</v>
      </c>
      <c r="AH292" s="8">
        <v>0</v>
      </c>
      <c r="AI292" s="8">
        <v>0</v>
      </c>
      <c r="AJ292" s="8">
        <v>0</v>
      </c>
      <c r="AK292" s="8">
        <v>0</v>
      </c>
      <c r="AL292" s="8">
        <f>$H$235</f>
        <v>2.0258695337903372E-2</v>
      </c>
      <c r="AM292" s="8">
        <f>$H$233/2</f>
        <v>1.3020833333333334E-2</v>
      </c>
      <c r="AN292" s="8">
        <f>-$H$238</f>
        <v>-4.0468580555715394E-2</v>
      </c>
      <c r="AO292" s="8">
        <v>0</v>
      </c>
      <c r="AP292" s="8">
        <f>$H$235</f>
        <v>2.0258695337903372E-2</v>
      </c>
      <c r="AQ292" s="8">
        <f>-$H$233/2</f>
        <v>-1.3020833333333334E-2</v>
      </c>
      <c r="AR292" s="8">
        <v>0</v>
      </c>
      <c r="AS292" s="8">
        <v>0</v>
      </c>
      <c r="AT292" s="8">
        <v>0</v>
      </c>
      <c r="AU292" s="8">
        <v>0</v>
      </c>
      <c r="AV292" s="8">
        <v>0</v>
      </c>
      <c r="AW292" s="8">
        <v>0</v>
      </c>
      <c r="AX292" s="8">
        <v>0</v>
      </c>
      <c r="AY292" s="8">
        <v>0</v>
      </c>
      <c r="AZ292" s="8">
        <v>0</v>
      </c>
      <c r="BA292" s="8">
        <v>0</v>
      </c>
      <c r="BB292" s="8">
        <v>0</v>
      </c>
      <c r="BC292" s="8">
        <v>0</v>
      </c>
      <c r="BD292" s="8">
        <v>0</v>
      </c>
      <c r="BE292" s="8">
        <v>0</v>
      </c>
      <c r="BF292" s="8">
        <v>0</v>
      </c>
      <c r="BG292" s="8">
        <v>0</v>
      </c>
      <c r="BH292" s="8">
        <v>0</v>
      </c>
      <c r="BI292" s="8">
        <v>0</v>
      </c>
      <c r="BJ292" s="8">
        <v>0</v>
      </c>
      <c r="BK292" s="8">
        <v>0</v>
      </c>
      <c r="BL292" s="8">
        <v>0</v>
      </c>
      <c r="BM292" s="8">
        <v>0</v>
      </c>
      <c r="BN292" s="8">
        <v>0</v>
      </c>
      <c r="BO292" s="8">
        <v>0</v>
      </c>
      <c r="BP292" s="8">
        <v>0</v>
      </c>
      <c r="BQ292" s="8">
        <v>0</v>
      </c>
      <c r="BR292" s="8">
        <v>0</v>
      </c>
      <c r="BS292" s="8">
        <v>0</v>
      </c>
    </row>
    <row r="293" spans="1:71" x14ac:dyDescent="0.25">
      <c r="A293" s="3" t="s">
        <v>63</v>
      </c>
      <c r="B293" s="8">
        <v>0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0</v>
      </c>
      <c r="AD293" s="8">
        <v>0</v>
      </c>
      <c r="AE293" s="8">
        <v>0</v>
      </c>
      <c r="AF293" s="8">
        <v>0</v>
      </c>
      <c r="AG293" s="8">
        <v>0</v>
      </c>
      <c r="AH293" s="8">
        <v>0</v>
      </c>
      <c r="AI293" s="8">
        <v>0</v>
      </c>
      <c r="AJ293" s="8">
        <v>0</v>
      </c>
      <c r="AK293" s="8">
        <v>0</v>
      </c>
      <c r="AL293" s="8">
        <f>-$H$233/2</f>
        <v>-1.3020833333333334E-2</v>
      </c>
      <c r="AM293" s="8">
        <v>1</v>
      </c>
      <c r="AN293" s="8">
        <v>0</v>
      </c>
      <c r="AO293" s="8">
        <f>-$H$241</f>
        <v>-2.0247808425132279</v>
      </c>
      <c r="AP293" s="8">
        <f>$H$233/2</f>
        <v>1.3020833333333334E-2</v>
      </c>
      <c r="AQ293" s="8">
        <v>1</v>
      </c>
      <c r="AR293" s="8">
        <v>0</v>
      </c>
      <c r="AS293" s="8">
        <v>0</v>
      </c>
      <c r="AT293" s="8">
        <v>0</v>
      </c>
      <c r="AU293" s="8">
        <v>0</v>
      </c>
      <c r="AV293" s="8">
        <v>0</v>
      </c>
      <c r="AW293" s="8">
        <v>0</v>
      </c>
      <c r="AX293" s="8">
        <v>0</v>
      </c>
      <c r="AY293" s="8">
        <v>0</v>
      </c>
      <c r="AZ293" s="8">
        <v>0</v>
      </c>
      <c r="BA293" s="8">
        <v>0</v>
      </c>
      <c r="BB293" s="8">
        <v>0</v>
      </c>
      <c r="BC293" s="8">
        <v>0</v>
      </c>
      <c r="BD293" s="8">
        <v>0</v>
      </c>
      <c r="BE293" s="8">
        <v>0</v>
      </c>
      <c r="BF293" s="8">
        <v>0</v>
      </c>
      <c r="BG293" s="8">
        <v>0</v>
      </c>
      <c r="BH293" s="8">
        <v>0</v>
      </c>
      <c r="BI293" s="8">
        <v>0</v>
      </c>
      <c r="BJ293" s="8">
        <v>0</v>
      </c>
      <c r="BK293" s="8">
        <v>0</v>
      </c>
      <c r="BL293" s="8">
        <v>0</v>
      </c>
      <c r="BM293" s="8">
        <v>0</v>
      </c>
      <c r="BN293" s="8">
        <v>0</v>
      </c>
      <c r="BO293" s="8">
        <v>0</v>
      </c>
      <c r="BP293" s="8">
        <v>0</v>
      </c>
      <c r="BQ293" s="8">
        <v>0</v>
      </c>
      <c r="BR293" s="8">
        <v>0</v>
      </c>
      <c r="BS293" s="8">
        <v>0</v>
      </c>
    </row>
    <row r="294" spans="1:71" x14ac:dyDescent="0.25">
      <c r="A294" s="3" t="s">
        <v>64</v>
      </c>
      <c r="B294" s="8">
        <v>0</v>
      </c>
      <c r="C294" s="8">
        <v>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  <c r="AB294" s="8">
        <v>0</v>
      </c>
      <c r="AC294" s="8">
        <v>0</v>
      </c>
      <c r="AD294" s="8">
        <v>0</v>
      </c>
      <c r="AE294" s="8">
        <v>0</v>
      </c>
      <c r="AF294" s="8">
        <v>0</v>
      </c>
      <c r="AG294" s="8">
        <v>0</v>
      </c>
      <c r="AH294" s="8">
        <v>0</v>
      </c>
      <c r="AI294" s="8">
        <v>0</v>
      </c>
      <c r="AJ294" s="8">
        <v>0</v>
      </c>
      <c r="AK294" s="8">
        <v>0</v>
      </c>
      <c r="AL294" s="8">
        <v>0</v>
      </c>
      <c r="AM294" s="8">
        <v>0</v>
      </c>
      <c r="AN294" s="8">
        <f>$H$235</f>
        <v>2.0258695337903372E-2</v>
      </c>
      <c r="AO294" s="8">
        <f>$H$233/2</f>
        <v>1.3020833333333334E-2</v>
      </c>
      <c r="AP294" s="8">
        <f>-$H$238</f>
        <v>-4.0468580555715394E-2</v>
      </c>
      <c r="AQ294" s="8">
        <v>0</v>
      </c>
      <c r="AR294" s="8">
        <f>$H$235</f>
        <v>2.0258695337903372E-2</v>
      </c>
      <c r="AS294" s="8">
        <f>-$H$233/2</f>
        <v>-1.3020833333333334E-2</v>
      </c>
      <c r="AT294" s="8">
        <v>0</v>
      </c>
      <c r="AU294" s="8">
        <v>0</v>
      </c>
      <c r="AV294" s="8">
        <v>0</v>
      </c>
      <c r="AW294" s="8">
        <v>0</v>
      </c>
      <c r="AX294" s="8">
        <v>0</v>
      </c>
      <c r="AY294" s="8">
        <v>0</v>
      </c>
      <c r="AZ294" s="8">
        <v>0</v>
      </c>
      <c r="BA294" s="8">
        <v>0</v>
      </c>
      <c r="BB294" s="8">
        <v>0</v>
      </c>
      <c r="BC294" s="8">
        <v>0</v>
      </c>
      <c r="BD294" s="8">
        <v>0</v>
      </c>
      <c r="BE294" s="8">
        <v>0</v>
      </c>
      <c r="BF294" s="8">
        <v>0</v>
      </c>
      <c r="BG294" s="8">
        <v>0</v>
      </c>
      <c r="BH294" s="8">
        <v>0</v>
      </c>
      <c r="BI294" s="8">
        <v>0</v>
      </c>
      <c r="BJ294" s="8">
        <v>0</v>
      </c>
      <c r="BK294" s="8">
        <v>0</v>
      </c>
      <c r="BL294" s="8">
        <v>0</v>
      </c>
      <c r="BM294" s="8">
        <v>0</v>
      </c>
      <c r="BN294" s="8">
        <v>0</v>
      </c>
      <c r="BO294" s="8">
        <v>0</v>
      </c>
      <c r="BP294" s="8">
        <v>0</v>
      </c>
      <c r="BQ294" s="8">
        <v>0</v>
      </c>
      <c r="BR294" s="8">
        <v>0</v>
      </c>
      <c r="BS294" s="8">
        <v>0</v>
      </c>
    </row>
    <row r="295" spans="1:71" x14ac:dyDescent="0.25">
      <c r="A295" s="3" t="s">
        <v>65</v>
      </c>
      <c r="B295" s="8">
        <v>0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0</v>
      </c>
      <c r="X295" s="8">
        <v>0</v>
      </c>
      <c r="Y295" s="8">
        <v>0</v>
      </c>
      <c r="Z295" s="8">
        <v>0</v>
      </c>
      <c r="AA295" s="8">
        <v>0</v>
      </c>
      <c r="AB295" s="8">
        <v>0</v>
      </c>
      <c r="AC295" s="8">
        <v>0</v>
      </c>
      <c r="AD295" s="8">
        <v>0</v>
      </c>
      <c r="AE295" s="8">
        <v>0</v>
      </c>
      <c r="AF295" s="8">
        <v>0</v>
      </c>
      <c r="AG295" s="8">
        <v>0</v>
      </c>
      <c r="AH295" s="8">
        <v>0</v>
      </c>
      <c r="AI295" s="8">
        <v>0</v>
      </c>
      <c r="AJ295" s="8">
        <v>0</v>
      </c>
      <c r="AK295" s="8">
        <v>0</v>
      </c>
      <c r="AL295" s="8">
        <v>0</v>
      </c>
      <c r="AM295" s="8">
        <v>0</v>
      </c>
      <c r="AN295" s="8">
        <f>-$H$233/2</f>
        <v>-1.3020833333333334E-2</v>
      </c>
      <c r="AO295" s="8">
        <v>1</v>
      </c>
      <c r="AP295" s="8">
        <v>0</v>
      </c>
      <c r="AQ295" s="8">
        <f>-$H$241</f>
        <v>-2.0247808425132279</v>
      </c>
      <c r="AR295" s="8">
        <f>$H$233/2</f>
        <v>1.3020833333333334E-2</v>
      </c>
      <c r="AS295" s="8">
        <v>1</v>
      </c>
      <c r="AT295" s="8">
        <v>0</v>
      </c>
      <c r="AU295" s="8">
        <v>0</v>
      </c>
      <c r="AV295" s="8">
        <v>0</v>
      </c>
      <c r="AW295" s="8">
        <v>0</v>
      </c>
      <c r="AX295" s="8">
        <v>0</v>
      </c>
      <c r="AY295" s="8">
        <v>0</v>
      </c>
      <c r="AZ295" s="8">
        <v>0</v>
      </c>
      <c r="BA295" s="8">
        <v>0</v>
      </c>
      <c r="BB295" s="8">
        <v>0</v>
      </c>
      <c r="BC295" s="8">
        <v>0</v>
      </c>
      <c r="BD295" s="8">
        <v>0</v>
      </c>
      <c r="BE295" s="8">
        <v>0</v>
      </c>
      <c r="BF295" s="8">
        <v>0</v>
      </c>
      <c r="BG295" s="8">
        <v>0</v>
      </c>
      <c r="BH295" s="8">
        <v>0</v>
      </c>
      <c r="BI295" s="8">
        <v>0</v>
      </c>
      <c r="BJ295" s="8">
        <v>0</v>
      </c>
      <c r="BK295" s="8">
        <v>0</v>
      </c>
      <c r="BL295" s="8">
        <v>0</v>
      </c>
      <c r="BM295" s="8">
        <v>0</v>
      </c>
      <c r="BN295" s="8">
        <v>0</v>
      </c>
      <c r="BO295" s="8">
        <v>0</v>
      </c>
      <c r="BP295" s="8">
        <v>0</v>
      </c>
      <c r="BQ295" s="8">
        <v>0</v>
      </c>
      <c r="BR295" s="8">
        <v>0</v>
      </c>
      <c r="BS295" s="8">
        <v>0</v>
      </c>
    </row>
    <row r="296" spans="1:71" x14ac:dyDescent="0.25">
      <c r="A296" s="3" t="s">
        <v>66</v>
      </c>
      <c r="B296" s="8">
        <v>0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0</v>
      </c>
      <c r="AD296" s="8">
        <v>0</v>
      </c>
      <c r="AE296" s="8">
        <v>0</v>
      </c>
      <c r="AF296" s="8">
        <v>0</v>
      </c>
      <c r="AG296" s="8">
        <v>0</v>
      </c>
      <c r="AH296" s="8">
        <v>0</v>
      </c>
      <c r="AI296" s="8">
        <v>0</v>
      </c>
      <c r="AJ296" s="8">
        <v>0</v>
      </c>
      <c r="AK296" s="8">
        <v>0</v>
      </c>
      <c r="AL296" s="8">
        <v>0</v>
      </c>
      <c r="AM296" s="8">
        <v>0</v>
      </c>
      <c r="AN296" s="8">
        <v>0</v>
      </c>
      <c r="AO296" s="8">
        <v>0</v>
      </c>
      <c r="AP296" s="8">
        <f>$H$235</f>
        <v>2.0258695337903372E-2</v>
      </c>
      <c r="AQ296" s="8">
        <f>$H$233/2</f>
        <v>1.3020833333333334E-2</v>
      </c>
      <c r="AR296" s="8">
        <f>-$H$238</f>
        <v>-4.0468580555715394E-2</v>
      </c>
      <c r="AS296" s="8">
        <v>0</v>
      </c>
      <c r="AT296" s="8">
        <f>$H$235</f>
        <v>2.0258695337903372E-2</v>
      </c>
      <c r="AU296" s="8">
        <f>-$H$233/2</f>
        <v>-1.3020833333333334E-2</v>
      </c>
      <c r="AV296" s="8">
        <v>0</v>
      </c>
      <c r="AW296" s="8">
        <v>0</v>
      </c>
      <c r="AX296" s="8">
        <v>0</v>
      </c>
      <c r="AY296" s="8">
        <v>0</v>
      </c>
      <c r="AZ296" s="8">
        <v>0</v>
      </c>
      <c r="BA296" s="8">
        <v>0</v>
      </c>
      <c r="BB296" s="8">
        <v>0</v>
      </c>
      <c r="BC296" s="8">
        <v>0</v>
      </c>
      <c r="BD296" s="8">
        <v>0</v>
      </c>
      <c r="BE296" s="8">
        <v>0</v>
      </c>
      <c r="BF296" s="8">
        <v>0</v>
      </c>
      <c r="BG296" s="8">
        <v>0</v>
      </c>
      <c r="BH296" s="8">
        <v>0</v>
      </c>
      <c r="BI296" s="8">
        <v>0</v>
      </c>
      <c r="BJ296" s="8">
        <v>0</v>
      </c>
      <c r="BK296" s="8">
        <v>0</v>
      </c>
      <c r="BL296" s="8">
        <v>0</v>
      </c>
      <c r="BM296" s="8">
        <v>0</v>
      </c>
      <c r="BN296" s="8">
        <v>0</v>
      </c>
      <c r="BO296" s="8">
        <v>0</v>
      </c>
      <c r="BP296" s="8">
        <v>0</v>
      </c>
      <c r="BQ296" s="8">
        <v>0</v>
      </c>
      <c r="BR296" s="8">
        <v>0</v>
      </c>
      <c r="BS296" s="8">
        <v>0</v>
      </c>
    </row>
    <row r="297" spans="1:71" x14ac:dyDescent="0.25">
      <c r="A297" s="3" t="s">
        <v>67</v>
      </c>
      <c r="B297" s="8">
        <v>0</v>
      </c>
      <c r="C297" s="8">
        <v>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0</v>
      </c>
      <c r="AA297" s="8">
        <v>0</v>
      </c>
      <c r="AB297" s="8">
        <v>0</v>
      </c>
      <c r="AC297" s="8">
        <v>0</v>
      </c>
      <c r="AD297" s="8">
        <v>0</v>
      </c>
      <c r="AE297" s="8">
        <v>0</v>
      </c>
      <c r="AF297" s="8">
        <v>0</v>
      </c>
      <c r="AG297" s="8">
        <v>0</v>
      </c>
      <c r="AH297" s="8">
        <v>0</v>
      </c>
      <c r="AI297" s="8">
        <v>0</v>
      </c>
      <c r="AJ297" s="8">
        <v>0</v>
      </c>
      <c r="AK297" s="8">
        <v>0</v>
      </c>
      <c r="AL297" s="8">
        <v>0</v>
      </c>
      <c r="AM297" s="8">
        <v>0</v>
      </c>
      <c r="AN297" s="8">
        <v>0</v>
      </c>
      <c r="AO297" s="8">
        <v>0</v>
      </c>
      <c r="AP297" s="8">
        <f>-$H$233/2</f>
        <v>-1.3020833333333334E-2</v>
      </c>
      <c r="AQ297" s="8">
        <v>1</v>
      </c>
      <c r="AR297" s="8">
        <v>0</v>
      </c>
      <c r="AS297" s="8">
        <f>-$H$241</f>
        <v>-2.0247808425132279</v>
      </c>
      <c r="AT297" s="8">
        <f>$H$233/2</f>
        <v>1.3020833333333334E-2</v>
      </c>
      <c r="AU297" s="8">
        <v>1</v>
      </c>
      <c r="AV297" s="8">
        <v>0</v>
      </c>
      <c r="AW297" s="8">
        <v>0</v>
      </c>
      <c r="AX297" s="8">
        <v>0</v>
      </c>
      <c r="AY297" s="8">
        <v>0</v>
      </c>
      <c r="AZ297" s="8">
        <v>0</v>
      </c>
      <c r="BA297" s="8">
        <v>0</v>
      </c>
      <c r="BB297" s="8">
        <v>0</v>
      </c>
      <c r="BC297" s="8">
        <v>0</v>
      </c>
      <c r="BD297" s="8">
        <v>0</v>
      </c>
      <c r="BE297" s="8">
        <v>0</v>
      </c>
      <c r="BF297" s="8">
        <v>0</v>
      </c>
      <c r="BG297" s="8">
        <v>0</v>
      </c>
      <c r="BH297" s="8">
        <v>0</v>
      </c>
      <c r="BI297" s="8">
        <v>0</v>
      </c>
      <c r="BJ297" s="8">
        <v>0</v>
      </c>
      <c r="BK297" s="8">
        <v>0</v>
      </c>
      <c r="BL297" s="8">
        <v>0</v>
      </c>
      <c r="BM297" s="8">
        <v>0</v>
      </c>
      <c r="BN297" s="8">
        <v>0</v>
      </c>
      <c r="BO297" s="8">
        <v>0</v>
      </c>
      <c r="BP297" s="8">
        <v>0</v>
      </c>
      <c r="BQ297" s="8">
        <v>0</v>
      </c>
      <c r="BR297" s="8">
        <v>0</v>
      </c>
      <c r="BS297" s="8">
        <v>0</v>
      </c>
    </row>
    <row r="298" spans="1:71" x14ac:dyDescent="0.25">
      <c r="A298" s="3" t="s">
        <v>68</v>
      </c>
      <c r="B298" s="8">
        <v>0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0</v>
      </c>
      <c r="AD298" s="8">
        <v>0</v>
      </c>
      <c r="AE298" s="8">
        <v>0</v>
      </c>
      <c r="AF298" s="8">
        <v>0</v>
      </c>
      <c r="AG298" s="8">
        <v>0</v>
      </c>
      <c r="AH298" s="8">
        <v>0</v>
      </c>
      <c r="AI298" s="8">
        <v>0</v>
      </c>
      <c r="AJ298" s="8">
        <v>0</v>
      </c>
      <c r="AK298" s="8">
        <v>0</v>
      </c>
      <c r="AL298" s="8">
        <v>0</v>
      </c>
      <c r="AM298" s="8">
        <v>0</v>
      </c>
      <c r="AN298" s="8">
        <v>0</v>
      </c>
      <c r="AO298" s="8">
        <v>0</v>
      </c>
      <c r="AP298" s="8">
        <v>0</v>
      </c>
      <c r="AQ298" s="8">
        <v>0</v>
      </c>
      <c r="AR298" s="8">
        <f>$H$235</f>
        <v>2.0258695337903372E-2</v>
      </c>
      <c r="AS298" s="8">
        <f>$H$233/2</f>
        <v>1.3020833333333334E-2</v>
      </c>
      <c r="AT298" s="8">
        <f>-$H$238</f>
        <v>-4.0468580555715394E-2</v>
      </c>
      <c r="AU298" s="8">
        <v>0</v>
      </c>
      <c r="AV298" s="8">
        <f>$H$235</f>
        <v>2.0258695337903372E-2</v>
      </c>
      <c r="AW298" s="8">
        <f>-$H$233/2</f>
        <v>-1.3020833333333334E-2</v>
      </c>
      <c r="AX298" s="8">
        <v>0</v>
      </c>
      <c r="AY298" s="8">
        <v>0</v>
      </c>
      <c r="AZ298" s="8">
        <v>0</v>
      </c>
      <c r="BA298" s="8">
        <v>0</v>
      </c>
      <c r="BB298" s="8">
        <v>0</v>
      </c>
      <c r="BC298" s="8">
        <v>0</v>
      </c>
      <c r="BD298" s="8">
        <v>0</v>
      </c>
      <c r="BE298" s="8">
        <v>0</v>
      </c>
      <c r="BF298" s="8">
        <v>0</v>
      </c>
      <c r="BG298" s="8">
        <v>0</v>
      </c>
      <c r="BH298" s="8">
        <v>0</v>
      </c>
      <c r="BI298" s="8">
        <v>0</v>
      </c>
      <c r="BJ298" s="8">
        <v>0</v>
      </c>
      <c r="BK298" s="8">
        <v>0</v>
      </c>
      <c r="BL298" s="8">
        <v>0</v>
      </c>
      <c r="BM298" s="8">
        <v>0</v>
      </c>
      <c r="BN298" s="8">
        <v>0</v>
      </c>
      <c r="BO298" s="8">
        <v>0</v>
      </c>
      <c r="BP298" s="8">
        <v>0</v>
      </c>
      <c r="BQ298" s="8">
        <v>0</v>
      </c>
      <c r="BR298" s="8">
        <v>0</v>
      </c>
      <c r="BS298" s="8">
        <v>0</v>
      </c>
    </row>
    <row r="299" spans="1:71" x14ac:dyDescent="0.25">
      <c r="A299" s="3" t="s">
        <v>69</v>
      </c>
      <c r="B299" s="8">
        <v>0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8">
        <v>0</v>
      </c>
      <c r="T299" s="8">
        <v>0</v>
      </c>
      <c r="U299" s="8">
        <v>0</v>
      </c>
      <c r="V299" s="8">
        <v>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  <c r="AB299" s="8">
        <v>0</v>
      </c>
      <c r="AC299" s="8">
        <v>0</v>
      </c>
      <c r="AD299" s="8">
        <v>0</v>
      </c>
      <c r="AE299" s="8">
        <v>0</v>
      </c>
      <c r="AF299" s="8">
        <v>0</v>
      </c>
      <c r="AG299" s="8">
        <v>0</v>
      </c>
      <c r="AH299" s="8">
        <v>0</v>
      </c>
      <c r="AI299" s="8">
        <v>0</v>
      </c>
      <c r="AJ299" s="8">
        <v>0</v>
      </c>
      <c r="AK299" s="8">
        <v>0</v>
      </c>
      <c r="AL299" s="8">
        <v>0</v>
      </c>
      <c r="AM299" s="8">
        <v>0</v>
      </c>
      <c r="AN299" s="8">
        <v>0</v>
      </c>
      <c r="AO299" s="8">
        <v>0</v>
      </c>
      <c r="AP299" s="8">
        <v>0</v>
      </c>
      <c r="AQ299" s="8">
        <v>0</v>
      </c>
      <c r="AR299" s="8">
        <f>-$H$233/2</f>
        <v>-1.3020833333333334E-2</v>
      </c>
      <c r="AS299" s="8">
        <v>1</v>
      </c>
      <c r="AT299" s="8">
        <v>0</v>
      </c>
      <c r="AU299" s="8">
        <f>-$H$241</f>
        <v>-2.0247808425132279</v>
      </c>
      <c r="AV299" s="8">
        <f>$H$233/2</f>
        <v>1.3020833333333334E-2</v>
      </c>
      <c r="AW299" s="8">
        <v>1</v>
      </c>
      <c r="AX299" s="8">
        <v>0</v>
      </c>
      <c r="AY299" s="8">
        <v>0</v>
      </c>
      <c r="AZ299" s="8">
        <v>0</v>
      </c>
      <c r="BA299" s="8">
        <v>0</v>
      </c>
      <c r="BB299" s="8">
        <v>0</v>
      </c>
      <c r="BC299" s="8">
        <v>0</v>
      </c>
      <c r="BD299" s="8">
        <v>0</v>
      </c>
      <c r="BE299" s="8">
        <v>0</v>
      </c>
      <c r="BF299" s="8">
        <v>0</v>
      </c>
      <c r="BG299" s="8">
        <v>0</v>
      </c>
      <c r="BH299" s="8">
        <v>0</v>
      </c>
      <c r="BI299" s="8">
        <v>0</v>
      </c>
      <c r="BJ299" s="8">
        <v>0</v>
      </c>
      <c r="BK299" s="8">
        <v>0</v>
      </c>
      <c r="BL299" s="8">
        <v>0</v>
      </c>
      <c r="BM299" s="8">
        <v>0</v>
      </c>
      <c r="BN299" s="8">
        <v>0</v>
      </c>
      <c r="BO299" s="8">
        <v>0</v>
      </c>
      <c r="BP299" s="8">
        <v>0</v>
      </c>
      <c r="BQ299" s="8">
        <v>0</v>
      </c>
      <c r="BR299" s="8">
        <v>0</v>
      </c>
      <c r="BS299" s="8">
        <v>0</v>
      </c>
    </row>
    <row r="300" spans="1:71" x14ac:dyDescent="0.25">
      <c r="A300" s="3" t="s">
        <v>70</v>
      </c>
      <c r="B300" s="8">
        <v>0</v>
      </c>
      <c r="C300" s="8">
        <v>0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0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v>0</v>
      </c>
      <c r="AE300" s="8">
        <v>0</v>
      </c>
      <c r="AF300" s="8">
        <v>0</v>
      </c>
      <c r="AG300" s="8">
        <v>0</v>
      </c>
      <c r="AH300" s="8">
        <v>0</v>
      </c>
      <c r="AI300" s="8">
        <v>0</v>
      </c>
      <c r="AJ300" s="8">
        <v>0</v>
      </c>
      <c r="AK300" s="8">
        <v>0</v>
      </c>
      <c r="AL300" s="8">
        <v>0</v>
      </c>
      <c r="AM300" s="8">
        <v>0</v>
      </c>
      <c r="AN300" s="8">
        <v>0</v>
      </c>
      <c r="AO300" s="8">
        <v>0</v>
      </c>
      <c r="AP300" s="8">
        <v>0</v>
      </c>
      <c r="AQ300" s="8">
        <v>0</v>
      </c>
      <c r="AR300" s="8">
        <v>0</v>
      </c>
      <c r="AS300" s="8">
        <v>0</v>
      </c>
      <c r="AT300" s="8">
        <f>$H$235</f>
        <v>2.0258695337903372E-2</v>
      </c>
      <c r="AU300" s="8">
        <f>$H$233/2</f>
        <v>1.3020833333333334E-2</v>
      </c>
      <c r="AV300" s="8">
        <f>-$H$238</f>
        <v>-4.0468580555715394E-2</v>
      </c>
      <c r="AW300" s="8">
        <v>0</v>
      </c>
      <c r="AX300" s="8">
        <f>$H$235</f>
        <v>2.0258695337903372E-2</v>
      </c>
      <c r="AY300" s="8">
        <f>-$H$233/2</f>
        <v>-1.3020833333333334E-2</v>
      </c>
      <c r="AZ300" s="8">
        <v>0</v>
      </c>
      <c r="BA300" s="8">
        <v>0</v>
      </c>
      <c r="BB300" s="8">
        <v>0</v>
      </c>
      <c r="BC300" s="8">
        <v>0</v>
      </c>
      <c r="BD300" s="8">
        <v>0</v>
      </c>
      <c r="BE300" s="8">
        <v>0</v>
      </c>
      <c r="BF300" s="8">
        <v>0</v>
      </c>
      <c r="BG300" s="8">
        <v>0</v>
      </c>
      <c r="BH300" s="8">
        <v>0</v>
      </c>
      <c r="BI300" s="8">
        <v>0</v>
      </c>
      <c r="BJ300" s="8">
        <v>0</v>
      </c>
      <c r="BK300" s="8">
        <v>0</v>
      </c>
      <c r="BL300" s="8">
        <v>0</v>
      </c>
      <c r="BM300" s="8">
        <v>0</v>
      </c>
      <c r="BN300" s="8">
        <v>0</v>
      </c>
      <c r="BO300" s="8">
        <v>0</v>
      </c>
      <c r="BP300" s="8">
        <v>0</v>
      </c>
      <c r="BQ300" s="8">
        <v>0</v>
      </c>
      <c r="BR300" s="8">
        <v>0</v>
      </c>
      <c r="BS300" s="8">
        <v>0</v>
      </c>
    </row>
    <row r="301" spans="1:71" x14ac:dyDescent="0.25">
      <c r="A301" s="3" t="s">
        <v>71</v>
      </c>
      <c r="B301" s="8">
        <v>0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0</v>
      </c>
      <c r="AD301" s="8">
        <v>0</v>
      </c>
      <c r="AE301" s="8">
        <v>0</v>
      </c>
      <c r="AF301" s="8">
        <v>0</v>
      </c>
      <c r="AG301" s="8">
        <v>0</v>
      </c>
      <c r="AH301" s="8">
        <v>0</v>
      </c>
      <c r="AI301" s="8">
        <v>0</v>
      </c>
      <c r="AJ301" s="8">
        <v>0</v>
      </c>
      <c r="AK301" s="8">
        <v>0</v>
      </c>
      <c r="AL301" s="8">
        <v>0</v>
      </c>
      <c r="AM301" s="8">
        <v>0</v>
      </c>
      <c r="AN301" s="8">
        <v>0</v>
      </c>
      <c r="AO301" s="8">
        <v>0</v>
      </c>
      <c r="AP301" s="8">
        <v>0</v>
      </c>
      <c r="AQ301" s="8">
        <v>0</v>
      </c>
      <c r="AR301" s="8">
        <v>0</v>
      </c>
      <c r="AS301" s="8">
        <v>0</v>
      </c>
      <c r="AT301" s="8">
        <f>-$H$233/2</f>
        <v>-1.3020833333333334E-2</v>
      </c>
      <c r="AU301" s="8">
        <v>1</v>
      </c>
      <c r="AV301" s="8">
        <v>0</v>
      </c>
      <c r="AW301" s="8">
        <f>-$H$241</f>
        <v>-2.0247808425132279</v>
      </c>
      <c r="AX301" s="8">
        <f>$H$233/2</f>
        <v>1.3020833333333334E-2</v>
      </c>
      <c r="AY301" s="8">
        <v>1</v>
      </c>
      <c r="AZ301" s="8">
        <v>0</v>
      </c>
      <c r="BA301" s="8">
        <v>0</v>
      </c>
      <c r="BB301" s="8">
        <v>0</v>
      </c>
      <c r="BC301" s="8">
        <v>0</v>
      </c>
      <c r="BD301" s="8">
        <v>0</v>
      </c>
      <c r="BE301" s="8">
        <v>0</v>
      </c>
      <c r="BF301" s="8">
        <v>0</v>
      </c>
      <c r="BG301" s="8">
        <v>0</v>
      </c>
      <c r="BH301" s="8">
        <v>0</v>
      </c>
      <c r="BI301" s="8">
        <v>0</v>
      </c>
      <c r="BJ301" s="8">
        <v>0</v>
      </c>
      <c r="BK301" s="8">
        <v>0</v>
      </c>
      <c r="BL301" s="8">
        <v>0</v>
      </c>
      <c r="BM301" s="8">
        <v>0</v>
      </c>
      <c r="BN301" s="8">
        <v>0</v>
      </c>
      <c r="BO301" s="8">
        <v>0</v>
      </c>
      <c r="BP301" s="8">
        <v>0</v>
      </c>
      <c r="BQ301" s="8">
        <v>0</v>
      </c>
      <c r="BR301" s="8">
        <v>0</v>
      </c>
      <c r="BS301" s="8">
        <v>0</v>
      </c>
    </row>
    <row r="302" spans="1:71" x14ac:dyDescent="0.25">
      <c r="A302" s="3" t="s">
        <v>72</v>
      </c>
      <c r="B302" s="8">
        <v>0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v>0</v>
      </c>
      <c r="AG302" s="8">
        <v>0</v>
      </c>
      <c r="AH302" s="8">
        <v>0</v>
      </c>
      <c r="AI302" s="8">
        <v>0</v>
      </c>
      <c r="AJ302" s="8">
        <v>0</v>
      </c>
      <c r="AK302" s="8">
        <v>0</v>
      </c>
      <c r="AL302" s="8">
        <v>0</v>
      </c>
      <c r="AM302" s="8">
        <v>0</v>
      </c>
      <c r="AN302" s="8">
        <v>0</v>
      </c>
      <c r="AO302" s="8">
        <v>0</v>
      </c>
      <c r="AP302" s="8">
        <v>0</v>
      </c>
      <c r="AQ302" s="8">
        <v>0</v>
      </c>
      <c r="AR302" s="8">
        <v>0</v>
      </c>
      <c r="AS302" s="8">
        <v>0</v>
      </c>
      <c r="AT302" s="8">
        <v>0</v>
      </c>
      <c r="AU302" s="8">
        <v>0</v>
      </c>
      <c r="AV302" s="8">
        <f>$H$235</f>
        <v>2.0258695337903372E-2</v>
      </c>
      <c r="AW302" s="8">
        <f>$H$233/2</f>
        <v>1.3020833333333334E-2</v>
      </c>
      <c r="AX302" s="8">
        <f>-$H$238</f>
        <v>-4.0468580555715394E-2</v>
      </c>
      <c r="AY302" s="8">
        <v>0</v>
      </c>
      <c r="AZ302" s="8">
        <f>$H$235</f>
        <v>2.0258695337903372E-2</v>
      </c>
      <c r="BA302" s="8">
        <f>-$H$233/2</f>
        <v>-1.3020833333333334E-2</v>
      </c>
      <c r="BB302" s="8">
        <v>0</v>
      </c>
      <c r="BC302" s="8">
        <v>0</v>
      </c>
      <c r="BD302" s="8">
        <v>0</v>
      </c>
      <c r="BE302" s="8">
        <v>0</v>
      </c>
      <c r="BF302" s="8">
        <v>0</v>
      </c>
      <c r="BG302" s="8">
        <v>0</v>
      </c>
      <c r="BH302" s="8">
        <v>0</v>
      </c>
      <c r="BI302" s="8">
        <v>0</v>
      </c>
      <c r="BJ302" s="8">
        <v>0</v>
      </c>
      <c r="BK302" s="8">
        <v>0</v>
      </c>
      <c r="BL302" s="8">
        <v>0</v>
      </c>
      <c r="BM302" s="8">
        <v>0</v>
      </c>
      <c r="BN302" s="8">
        <v>0</v>
      </c>
      <c r="BO302" s="8">
        <v>0</v>
      </c>
      <c r="BP302" s="8">
        <v>0</v>
      </c>
      <c r="BQ302" s="8">
        <v>0</v>
      </c>
      <c r="BR302" s="8">
        <v>0</v>
      </c>
      <c r="BS302" s="8">
        <v>0</v>
      </c>
    </row>
    <row r="303" spans="1:71" x14ac:dyDescent="0.25">
      <c r="A303" s="3" t="s">
        <v>73</v>
      </c>
      <c r="B303" s="8">
        <v>0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0</v>
      </c>
      <c r="AD303" s="8">
        <v>0</v>
      </c>
      <c r="AE303" s="8">
        <v>0</v>
      </c>
      <c r="AF303" s="8">
        <v>0</v>
      </c>
      <c r="AG303" s="8">
        <v>0</v>
      </c>
      <c r="AH303" s="8">
        <v>0</v>
      </c>
      <c r="AI303" s="8">
        <v>0</v>
      </c>
      <c r="AJ303" s="8">
        <v>0</v>
      </c>
      <c r="AK303" s="8">
        <v>0</v>
      </c>
      <c r="AL303" s="8">
        <v>0</v>
      </c>
      <c r="AM303" s="8">
        <v>0</v>
      </c>
      <c r="AN303" s="8">
        <v>0</v>
      </c>
      <c r="AO303" s="8">
        <v>0</v>
      </c>
      <c r="AP303" s="8">
        <v>0</v>
      </c>
      <c r="AQ303" s="8">
        <v>0</v>
      </c>
      <c r="AR303" s="8">
        <v>0</v>
      </c>
      <c r="AS303" s="8">
        <v>0</v>
      </c>
      <c r="AT303" s="8">
        <v>0</v>
      </c>
      <c r="AU303" s="8">
        <v>0</v>
      </c>
      <c r="AV303" s="8">
        <f>-$H$233/2</f>
        <v>-1.3020833333333334E-2</v>
      </c>
      <c r="AW303" s="8">
        <v>1</v>
      </c>
      <c r="AX303" s="8">
        <v>0</v>
      </c>
      <c r="AY303" s="8">
        <f>-$H$241</f>
        <v>-2.0247808425132279</v>
      </c>
      <c r="AZ303" s="8">
        <f>$H$233/2</f>
        <v>1.3020833333333334E-2</v>
      </c>
      <c r="BA303" s="8">
        <v>1</v>
      </c>
      <c r="BB303" s="8">
        <v>0</v>
      </c>
      <c r="BC303" s="8">
        <v>0</v>
      </c>
      <c r="BD303" s="8">
        <v>0</v>
      </c>
      <c r="BE303" s="8">
        <v>0</v>
      </c>
      <c r="BF303" s="8">
        <v>0</v>
      </c>
      <c r="BG303" s="8">
        <v>0</v>
      </c>
      <c r="BH303" s="8">
        <v>0</v>
      </c>
      <c r="BI303" s="8">
        <v>0</v>
      </c>
      <c r="BJ303" s="8">
        <v>0</v>
      </c>
      <c r="BK303" s="8">
        <v>0</v>
      </c>
      <c r="BL303" s="8">
        <v>0</v>
      </c>
      <c r="BM303" s="8">
        <v>0</v>
      </c>
      <c r="BN303" s="8">
        <v>0</v>
      </c>
      <c r="BO303" s="8">
        <v>0</v>
      </c>
      <c r="BP303" s="8">
        <v>0</v>
      </c>
      <c r="BQ303" s="8">
        <v>0</v>
      </c>
      <c r="BR303" s="8">
        <v>0</v>
      </c>
      <c r="BS303" s="8">
        <v>0</v>
      </c>
    </row>
    <row r="304" spans="1:71" x14ac:dyDescent="0.25">
      <c r="A304" s="3" t="s">
        <v>74</v>
      </c>
      <c r="B304" s="8">
        <v>0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0</v>
      </c>
      <c r="AG304" s="8">
        <v>0</v>
      </c>
      <c r="AH304" s="8">
        <v>0</v>
      </c>
      <c r="AI304" s="8">
        <v>0</v>
      </c>
      <c r="AJ304" s="8">
        <v>0</v>
      </c>
      <c r="AK304" s="8">
        <v>0</v>
      </c>
      <c r="AL304" s="8">
        <v>0</v>
      </c>
      <c r="AM304" s="8">
        <v>0</v>
      </c>
      <c r="AN304" s="8">
        <v>0</v>
      </c>
      <c r="AO304" s="8">
        <v>0</v>
      </c>
      <c r="AP304" s="8">
        <v>0</v>
      </c>
      <c r="AQ304" s="8">
        <v>0</v>
      </c>
      <c r="AR304" s="8">
        <v>0</v>
      </c>
      <c r="AS304" s="8">
        <v>0</v>
      </c>
      <c r="AT304" s="8">
        <v>0</v>
      </c>
      <c r="AU304" s="8">
        <v>0</v>
      </c>
      <c r="AV304" s="8">
        <v>0</v>
      </c>
      <c r="AW304" s="8">
        <v>0</v>
      </c>
      <c r="AX304" s="8">
        <f>$H$235</f>
        <v>2.0258695337903372E-2</v>
      </c>
      <c r="AY304" s="8">
        <f>$H$233/2</f>
        <v>1.3020833333333334E-2</v>
      </c>
      <c r="AZ304" s="8">
        <f>-$H$238</f>
        <v>-4.0468580555715394E-2</v>
      </c>
      <c r="BA304" s="8">
        <v>0</v>
      </c>
      <c r="BB304" s="8">
        <f>$H$235</f>
        <v>2.0258695337903372E-2</v>
      </c>
      <c r="BC304" s="8">
        <f>-$H$233/2</f>
        <v>-1.3020833333333334E-2</v>
      </c>
      <c r="BD304" s="8">
        <v>0</v>
      </c>
      <c r="BE304" s="8">
        <v>0</v>
      </c>
      <c r="BF304" s="8">
        <v>0</v>
      </c>
      <c r="BG304" s="8">
        <v>0</v>
      </c>
      <c r="BH304" s="8">
        <v>0</v>
      </c>
      <c r="BI304" s="8">
        <v>0</v>
      </c>
      <c r="BJ304" s="8">
        <v>0</v>
      </c>
      <c r="BK304" s="8">
        <v>0</v>
      </c>
      <c r="BL304" s="8">
        <v>0</v>
      </c>
      <c r="BM304" s="8">
        <v>0</v>
      </c>
      <c r="BN304" s="8">
        <v>0</v>
      </c>
      <c r="BO304" s="8">
        <v>0</v>
      </c>
      <c r="BP304" s="8">
        <v>0</v>
      </c>
      <c r="BQ304" s="8">
        <v>0</v>
      </c>
      <c r="BR304" s="8">
        <v>0</v>
      </c>
      <c r="BS304" s="8">
        <v>0</v>
      </c>
    </row>
    <row r="305" spans="1:71" x14ac:dyDescent="0.25">
      <c r="A305" s="3" t="s">
        <v>75</v>
      </c>
      <c r="B305" s="8">
        <v>0</v>
      </c>
      <c r="C305" s="8">
        <v>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8">
        <v>0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0</v>
      </c>
      <c r="AD305" s="8">
        <v>0</v>
      </c>
      <c r="AE305" s="8">
        <v>0</v>
      </c>
      <c r="AF305" s="8">
        <v>0</v>
      </c>
      <c r="AG305" s="8">
        <v>0</v>
      </c>
      <c r="AH305" s="8">
        <v>0</v>
      </c>
      <c r="AI305" s="8">
        <v>0</v>
      </c>
      <c r="AJ305" s="8">
        <v>0</v>
      </c>
      <c r="AK305" s="8">
        <v>0</v>
      </c>
      <c r="AL305" s="8">
        <v>0</v>
      </c>
      <c r="AM305" s="8">
        <v>0</v>
      </c>
      <c r="AN305" s="8">
        <v>0</v>
      </c>
      <c r="AO305" s="8">
        <v>0</v>
      </c>
      <c r="AP305" s="8">
        <v>0</v>
      </c>
      <c r="AQ305" s="8">
        <v>0</v>
      </c>
      <c r="AR305" s="8">
        <v>0</v>
      </c>
      <c r="AS305" s="8">
        <v>0</v>
      </c>
      <c r="AT305" s="8">
        <v>0</v>
      </c>
      <c r="AU305" s="8">
        <v>0</v>
      </c>
      <c r="AV305" s="8">
        <v>0</v>
      </c>
      <c r="AW305" s="8">
        <v>0</v>
      </c>
      <c r="AX305" s="8">
        <f>-$H$233/2</f>
        <v>-1.3020833333333334E-2</v>
      </c>
      <c r="AY305" s="8">
        <v>1</v>
      </c>
      <c r="AZ305" s="8">
        <v>0</v>
      </c>
      <c r="BA305" s="8">
        <f>-$H$241</f>
        <v>-2.0247808425132279</v>
      </c>
      <c r="BB305" s="8">
        <f>$H$233/2</f>
        <v>1.3020833333333334E-2</v>
      </c>
      <c r="BC305" s="8">
        <v>1</v>
      </c>
      <c r="BD305" s="8">
        <v>0</v>
      </c>
      <c r="BE305" s="8">
        <v>0</v>
      </c>
      <c r="BF305" s="8">
        <v>0</v>
      </c>
      <c r="BG305" s="8">
        <v>0</v>
      </c>
      <c r="BH305" s="8">
        <v>0</v>
      </c>
      <c r="BI305" s="8">
        <v>0</v>
      </c>
      <c r="BJ305" s="8">
        <v>0</v>
      </c>
      <c r="BK305" s="8">
        <v>0</v>
      </c>
      <c r="BL305" s="8">
        <v>0</v>
      </c>
      <c r="BM305" s="8">
        <v>0</v>
      </c>
      <c r="BN305" s="8">
        <v>0</v>
      </c>
      <c r="BO305" s="8">
        <v>0</v>
      </c>
      <c r="BP305" s="8">
        <v>0</v>
      </c>
      <c r="BQ305" s="8">
        <v>0</v>
      </c>
      <c r="BR305" s="8">
        <v>0</v>
      </c>
      <c r="BS305" s="8">
        <v>0</v>
      </c>
    </row>
    <row r="306" spans="1:71" x14ac:dyDescent="0.25">
      <c r="A306" s="3" t="s">
        <v>175</v>
      </c>
      <c r="B306" s="8">
        <v>0</v>
      </c>
      <c r="C306" s="8">
        <v>0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0</v>
      </c>
      <c r="AD306" s="8">
        <v>0</v>
      </c>
      <c r="AE306" s="8">
        <v>0</v>
      </c>
      <c r="AF306" s="8">
        <v>0</v>
      </c>
      <c r="AG306" s="8">
        <v>0</v>
      </c>
      <c r="AH306" s="8">
        <v>0</v>
      </c>
      <c r="AI306" s="8">
        <v>0</v>
      </c>
      <c r="AJ306" s="8">
        <v>0</v>
      </c>
      <c r="AK306" s="8">
        <v>0</v>
      </c>
      <c r="AL306" s="8">
        <v>0</v>
      </c>
      <c r="AM306" s="8">
        <v>0</v>
      </c>
      <c r="AN306" s="8">
        <v>0</v>
      </c>
      <c r="AO306" s="8">
        <v>0</v>
      </c>
      <c r="AP306" s="8">
        <v>0</v>
      </c>
      <c r="AQ306" s="8">
        <v>0</v>
      </c>
      <c r="AR306" s="8">
        <v>0</v>
      </c>
      <c r="AS306" s="8">
        <v>0</v>
      </c>
      <c r="AT306" s="8">
        <v>0</v>
      </c>
      <c r="AU306" s="8">
        <v>0</v>
      </c>
      <c r="AV306" s="8">
        <v>0</v>
      </c>
      <c r="AW306" s="8">
        <v>0</v>
      </c>
      <c r="AX306" s="8">
        <v>0</v>
      </c>
      <c r="AY306" s="8">
        <v>0</v>
      </c>
      <c r="AZ306" s="8">
        <f>$H$235</f>
        <v>2.0258695337903372E-2</v>
      </c>
      <c r="BA306" s="8">
        <f>$H$233/2</f>
        <v>1.3020833333333334E-2</v>
      </c>
      <c r="BB306" s="8">
        <f>-$H$238</f>
        <v>-4.0468580555715394E-2</v>
      </c>
      <c r="BC306" s="8">
        <v>0</v>
      </c>
      <c r="BD306" s="8">
        <f>$H$235</f>
        <v>2.0258695337903372E-2</v>
      </c>
      <c r="BE306" s="8">
        <f>-$H$233/2</f>
        <v>-1.3020833333333334E-2</v>
      </c>
      <c r="BF306" s="8">
        <v>0</v>
      </c>
      <c r="BG306" s="8">
        <v>0</v>
      </c>
      <c r="BH306" s="8">
        <v>0</v>
      </c>
      <c r="BI306" s="8">
        <v>0</v>
      </c>
      <c r="BJ306" s="8">
        <v>0</v>
      </c>
      <c r="BK306" s="8">
        <v>0</v>
      </c>
      <c r="BL306" s="8">
        <v>0</v>
      </c>
      <c r="BM306" s="8">
        <v>0</v>
      </c>
      <c r="BN306" s="8">
        <v>0</v>
      </c>
      <c r="BO306" s="8">
        <v>0</v>
      </c>
      <c r="BP306" s="8">
        <v>0</v>
      </c>
      <c r="BQ306" s="8">
        <v>0</v>
      </c>
      <c r="BR306" s="8">
        <v>0</v>
      </c>
      <c r="BS306" s="8">
        <v>0</v>
      </c>
    </row>
    <row r="307" spans="1:71" x14ac:dyDescent="0.25">
      <c r="A307" s="3" t="s">
        <v>176</v>
      </c>
      <c r="B307" s="8">
        <v>0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0</v>
      </c>
      <c r="AD307" s="8">
        <v>0</v>
      </c>
      <c r="AE307" s="8">
        <v>0</v>
      </c>
      <c r="AF307" s="8">
        <v>0</v>
      </c>
      <c r="AG307" s="8">
        <v>0</v>
      </c>
      <c r="AH307" s="8">
        <v>0</v>
      </c>
      <c r="AI307" s="8">
        <v>0</v>
      </c>
      <c r="AJ307" s="8">
        <v>0</v>
      </c>
      <c r="AK307" s="8">
        <v>0</v>
      </c>
      <c r="AL307" s="8">
        <v>0</v>
      </c>
      <c r="AM307" s="8">
        <v>0</v>
      </c>
      <c r="AN307" s="8">
        <v>0</v>
      </c>
      <c r="AO307" s="8">
        <v>0</v>
      </c>
      <c r="AP307" s="8">
        <v>0</v>
      </c>
      <c r="AQ307" s="8">
        <v>0</v>
      </c>
      <c r="AR307" s="8">
        <v>0</v>
      </c>
      <c r="AS307" s="8">
        <v>0</v>
      </c>
      <c r="AT307" s="8">
        <v>0</v>
      </c>
      <c r="AU307" s="8">
        <v>0</v>
      </c>
      <c r="AV307" s="8">
        <v>0</v>
      </c>
      <c r="AW307" s="8">
        <v>0</v>
      </c>
      <c r="AX307" s="8">
        <v>0</v>
      </c>
      <c r="AY307" s="8">
        <v>0</v>
      </c>
      <c r="AZ307" s="8">
        <f>-$H$233/2</f>
        <v>-1.3020833333333334E-2</v>
      </c>
      <c r="BA307" s="8">
        <v>1</v>
      </c>
      <c r="BB307" s="8">
        <v>0</v>
      </c>
      <c r="BC307" s="8">
        <f>-$H$241</f>
        <v>-2.0247808425132279</v>
      </c>
      <c r="BD307" s="8">
        <f>$H$233/2</f>
        <v>1.3020833333333334E-2</v>
      </c>
      <c r="BE307" s="8">
        <v>1</v>
      </c>
      <c r="BF307" s="8">
        <v>0</v>
      </c>
      <c r="BG307" s="8">
        <v>0</v>
      </c>
      <c r="BH307" s="8">
        <v>0</v>
      </c>
      <c r="BI307" s="8">
        <v>0</v>
      </c>
      <c r="BJ307" s="8">
        <v>0</v>
      </c>
      <c r="BK307" s="8">
        <v>0</v>
      </c>
      <c r="BL307" s="8">
        <v>0</v>
      </c>
      <c r="BM307" s="8">
        <v>0</v>
      </c>
      <c r="BN307" s="8">
        <v>0</v>
      </c>
      <c r="BO307" s="8">
        <v>0</v>
      </c>
      <c r="BP307" s="8">
        <v>0</v>
      </c>
      <c r="BQ307" s="8">
        <v>0</v>
      </c>
      <c r="BR307" s="8">
        <v>0</v>
      </c>
      <c r="BS307" s="8">
        <v>0</v>
      </c>
    </row>
    <row r="308" spans="1:71" x14ac:dyDescent="0.25">
      <c r="A308" s="3" t="s">
        <v>159</v>
      </c>
      <c r="B308" s="8">
        <v>0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0</v>
      </c>
      <c r="AG308" s="8">
        <v>0</v>
      </c>
      <c r="AH308" s="8">
        <v>0</v>
      </c>
      <c r="AI308" s="8">
        <v>0</v>
      </c>
      <c r="AJ308" s="8">
        <v>0</v>
      </c>
      <c r="AK308" s="8">
        <v>0</v>
      </c>
      <c r="AL308" s="8">
        <v>0</v>
      </c>
      <c r="AM308" s="8">
        <v>0</v>
      </c>
      <c r="AN308" s="8">
        <v>0</v>
      </c>
      <c r="AO308" s="8">
        <v>0</v>
      </c>
      <c r="AP308" s="8">
        <v>0</v>
      </c>
      <c r="AQ308" s="8">
        <v>0</v>
      </c>
      <c r="AR308" s="8">
        <v>0</v>
      </c>
      <c r="AS308" s="8">
        <v>0</v>
      </c>
      <c r="AT308" s="8">
        <v>0</v>
      </c>
      <c r="AU308" s="8">
        <v>0</v>
      </c>
      <c r="AV308" s="8">
        <v>0</v>
      </c>
      <c r="AW308" s="8">
        <v>0</v>
      </c>
      <c r="AX308" s="8">
        <v>0</v>
      </c>
      <c r="AY308" s="8">
        <v>0</v>
      </c>
      <c r="AZ308" s="8">
        <v>0</v>
      </c>
      <c r="BA308" s="8">
        <v>0</v>
      </c>
      <c r="BB308" s="8">
        <f>$H$235</f>
        <v>2.0258695337903372E-2</v>
      </c>
      <c r="BC308" s="8">
        <f>$H$233/2</f>
        <v>1.3020833333333334E-2</v>
      </c>
      <c r="BD308" s="8">
        <f>-$H$238</f>
        <v>-4.0468580555715394E-2</v>
      </c>
      <c r="BE308" s="8">
        <v>0</v>
      </c>
      <c r="BF308" s="8">
        <f>$H$235</f>
        <v>2.0258695337903372E-2</v>
      </c>
      <c r="BG308" s="8">
        <f>-$H$233/2</f>
        <v>-1.3020833333333334E-2</v>
      </c>
      <c r="BH308" s="8">
        <v>0</v>
      </c>
      <c r="BI308" s="8">
        <v>0</v>
      </c>
      <c r="BJ308" s="8">
        <v>0</v>
      </c>
      <c r="BK308" s="8">
        <v>0</v>
      </c>
      <c r="BL308" s="8">
        <v>0</v>
      </c>
      <c r="BM308" s="8">
        <v>0</v>
      </c>
      <c r="BN308" s="8">
        <v>0</v>
      </c>
      <c r="BO308" s="8">
        <v>0</v>
      </c>
      <c r="BP308" s="8">
        <v>0</v>
      </c>
      <c r="BQ308" s="8">
        <v>0</v>
      </c>
      <c r="BR308" s="8">
        <v>0</v>
      </c>
      <c r="BS308" s="8">
        <v>0</v>
      </c>
    </row>
    <row r="309" spans="1:71" x14ac:dyDescent="0.25">
      <c r="A309" s="3" t="s">
        <v>160</v>
      </c>
      <c r="B309" s="8">
        <v>0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0</v>
      </c>
      <c r="AD309" s="8">
        <v>0</v>
      </c>
      <c r="AE309" s="8">
        <v>0</v>
      </c>
      <c r="AF309" s="8">
        <v>0</v>
      </c>
      <c r="AG309" s="8">
        <v>0</v>
      </c>
      <c r="AH309" s="8">
        <v>0</v>
      </c>
      <c r="AI309" s="8">
        <v>0</v>
      </c>
      <c r="AJ309" s="8">
        <v>0</v>
      </c>
      <c r="AK309" s="8">
        <v>0</v>
      </c>
      <c r="AL309" s="8">
        <v>0</v>
      </c>
      <c r="AM309" s="8">
        <v>0</v>
      </c>
      <c r="AN309" s="8">
        <v>0</v>
      </c>
      <c r="AO309" s="8">
        <v>0</v>
      </c>
      <c r="AP309" s="8">
        <v>0</v>
      </c>
      <c r="AQ309" s="8">
        <v>0</v>
      </c>
      <c r="AR309" s="8">
        <v>0</v>
      </c>
      <c r="AS309" s="8">
        <v>0</v>
      </c>
      <c r="AT309" s="8">
        <v>0</v>
      </c>
      <c r="AU309" s="8">
        <v>0</v>
      </c>
      <c r="AV309" s="8">
        <v>0</v>
      </c>
      <c r="AW309" s="8">
        <v>0</v>
      </c>
      <c r="AX309" s="8">
        <v>0</v>
      </c>
      <c r="AY309" s="8">
        <v>0</v>
      </c>
      <c r="AZ309" s="8">
        <v>0</v>
      </c>
      <c r="BA309" s="8">
        <v>0</v>
      </c>
      <c r="BB309" s="8">
        <f>-$H$233/2</f>
        <v>-1.3020833333333334E-2</v>
      </c>
      <c r="BC309" s="8">
        <v>1</v>
      </c>
      <c r="BD309" s="8">
        <v>0</v>
      </c>
      <c r="BE309" s="8">
        <f>-$H$241</f>
        <v>-2.0247808425132279</v>
      </c>
      <c r="BF309" s="8">
        <f>$H$233/2</f>
        <v>1.3020833333333334E-2</v>
      </c>
      <c r="BG309" s="8">
        <v>1</v>
      </c>
      <c r="BH309" s="8">
        <v>0</v>
      </c>
      <c r="BI309" s="8">
        <v>0</v>
      </c>
      <c r="BJ309" s="8">
        <v>0</v>
      </c>
      <c r="BK309" s="8">
        <v>0</v>
      </c>
      <c r="BL309" s="8">
        <v>0</v>
      </c>
      <c r="BM309" s="8">
        <v>0</v>
      </c>
      <c r="BN309" s="8">
        <v>0</v>
      </c>
      <c r="BO309" s="8">
        <v>0</v>
      </c>
      <c r="BP309" s="8">
        <v>0</v>
      </c>
      <c r="BQ309" s="8">
        <v>0</v>
      </c>
      <c r="BR309" s="8">
        <v>0</v>
      </c>
      <c r="BS309" s="8">
        <v>0</v>
      </c>
    </row>
    <row r="310" spans="1:71" x14ac:dyDescent="0.25">
      <c r="A310" s="3" t="s">
        <v>161</v>
      </c>
      <c r="B310" s="8">
        <v>0</v>
      </c>
      <c r="C310" s="8">
        <v>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0</v>
      </c>
      <c r="AG310" s="8">
        <v>0</v>
      </c>
      <c r="AH310" s="8">
        <v>0</v>
      </c>
      <c r="AI310" s="8">
        <v>0</v>
      </c>
      <c r="AJ310" s="8">
        <v>0</v>
      </c>
      <c r="AK310" s="8">
        <v>0</v>
      </c>
      <c r="AL310" s="8">
        <v>0</v>
      </c>
      <c r="AM310" s="8">
        <v>0</v>
      </c>
      <c r="AN310" s="8">
        <v>0</v>
      </c>
      <c r="AO310" s="8">
        <v>0</v>
      </c>
      <c r="AP310" s="8">
        <v>0</v>
      </c>
      <c r="AQ310" s="8">
        <v>0</v>
      </c>
      <c r="AR310" s="8">
        <v>0</v>
      </c>
      <c r="AS310" s="8">
        <v>0</v>
      </c>
      <c r="AT310" s="8">
        <v>0</v>
      </c>
      <c r="AU310" s="8">
        <v>0</v>
      </c>
      <c r="AV310" s="8">
        <v>0</v>
      </c>
      <c r="AW310" s="8">
        <v>0</v>
      </c>
      <c r="AX310" s="8">
        <v>0</v>
      </c>
      <c r="AY310" s="8">
        <v>0</v>
      </c>
      <c r="AZ310" s="8">
        <v>0</v>
      </c>
      <c r="BA310" s="8">
        <v>0</v>
      </c>
      <c r="BB310" s="8">
        <v>0</v>
      </c>
      <c r="BC310" s="8">
        <v>0</v>
      </c>
      <c r="BD310" s="8">
        <f>$H$235</f>
        <v>2.0258695337903372E-2</v>
      </c>
      <c r="BE310" s="8">
        <f>$H$233/2</f>
        <v>1.3020833333333334E-2</v>
      </c>
      <c r="BF310" s="8">
        <f>-$H$238</f>
        <v>-4.0468580555715394E-2</v>
      </c>
      <c r="BG310" s="8">
        <v>0</v>
      </c>
      <c r="BH310" s="8">
        <f>$H$235</f>
        <v>2.0258695337903372E-2</v>
      </c>
      <c r="BI310" s="8">
        <f>-$H$233/2</f>
        <v>-1.3020833333333334E-2</v>
      </c>
      <c r="BJ310" s="8">
        <v>0</v>
      </c>
      <c r="BK310" s="8">
        <v>0</v>
      </c>
      <c r="BL310" s="8">
        <v>0</v>
      </c>
      <c r="BM310" s="8">
        <v>0</v>
      </c>
      <c r="BN310" s="8">
        <v>0</v>
      </c>
      <c r="BO310" s="8">
        <v>0</v>
      </c>
      <c r="BP310" s="8">
        <v>0</v>
      </c>
      <c r="BQ310" s="8">
        <v>0</v>
      </c>
      <c r="BR310" s="8">
        <v>0</v>
      </c>
      <c r="BS310" s="8">
        <v>0</v>
      </c>
    </row>
    <row r="311" spans="1:71" x14ac:dyDescent="0.25">
      <c r="A311" s="3" t="s">
        <v>162</v>
      </c>
      <c r="B311" s="8">
        <v>0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0</v>
      </c>
      <c r="AG311" s="8">
        <v>0</v>
      </c>
      <c r="AH311" s="8">
        <v>0</v>
      </c>
      <c r="AI311" s="8">
        <v>0</v>
      </c>
      <c r="AJ311" s="8">
        <v>0</v>
      </c>
      <c r="AK311" s="8">
        <v>0</v>
      </c>
      <c r="AL311" s="8">
        <v>0</v>
      </c>
      <c r="AM311" s="8">
        <v>0</v>
      </c>
      <c r="AN311" s="8">
        <v>0</v>
      </c>
      <c r="AO311" s="8">
        <v>0</v>
      </c>
      <c r="AP311" s="8">
        <v>0</v>
      </c>
      <c r="AQ311" s="8">
        <v>0</v>
      </c>
      <c r="AR311" s="8">
        <v>0</v>
      </c>
      <c r="AS311" s="8">
        <v>0</v>
      </c>
      <c r="AT311" s="8">
        <v>0</v>
      </c>
      <c r="AU311" s="8">
        <v>0</v>
      </c>
      <c r="AV311" s="8">
        <v>0</v>
      </c>
      <c r="AW311" s="8">
        <v>0</v>
      </c>
      <c r="AX311" s="8">
        <v>0</v>
      </c>
      <c r="AY311" s="8">
        <v>0</v>
      </c>
      <c r="AZ311" s="8">
        <v>0</v>
      </c>
      <c r="BA311" s="8">
        <v>0</v>
      </c>
      <c r="BB311" s="8">
        <v>0</v>
      </c>
      <c r="BC311" s="8">
        <v>0</v>
      </c>
      <c r="BD311" s="8">
        <f>-$H$233/2</f>
        <v>-1.3020833333333334E-2</v>
      </c>
      <c r="BE311" s="8">
        <v>1</v>
      </c>
      <c r="BF311" s="8">
        <v>0</v>
      </c>
      <c r="BG311" s="8">
        <f>-$H$241</f>
        <v>-2.0247808425132279</v>
      </c>
      <c r="BH311" s="8">
        <f>$H$233/2</f>
        <v>1.3020833333333334E-2</v>
      </c>
      <c r="BI311" s="8">
        <v>1</v>
      </c>
      <c r="BJ311" s="8">
        <v>0</v>
      </c>
      <c r="BK311" s="8">
        <v>0</v>
      </c>
      <c r="BL311" s="8">
        <v>0</v>
      </c>
      <c r="BM311" s="8">
        <v>0</v>
      </c>
      <c r="BN311" s="8">
        <v>0</v>
      </c>
      <c r="BO311" s="8">
        <v>0</v>
      </c>
      <c r="BP311" s="8">
        <v>0</v>
      </c>
      <c r="BQ311" s="8">
        <v>0</v>
      </c>
      <c r="BR311" s="8">
        <v>0</v>
      </c>
      <c r="BS311" s="8">
        <v>0</v>
      </c>
    </row>
    <row r="312" spans="1:71" x14ac:dyDescent="0.25">
      <c r="A312" s="3" t="s">
        <v>163</v>
      </c>
      <c r="B312" s="8">
        <v>0</v>
      </c>
      <c r="C312" s="8">
        <v>0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0</v>
      </c>
      <c r="AG312" s="8">
        <v>0</v>
      </c>
      <c r="AH312" s="8">
        <v>0</v>
      </c>
      <c r="AI312" s="8">
        <v>0</v>
      </c>
      <c r="AJ312" s="8">
        <v>0</v>
      </c>
      <c r="AK312" s="8">
        <v>0</v>
      </c>
      <c r="AL312" s="8">
        <v>0</v>
      </c>
      <c r="AM312" s="8">
        <v>0</v>
      </c>
      <c r="AN312" s="8">
        <v>0</v>
      </c>
      <c r="AO312" s="8">
        <v>0</v>
      </c>
      <c r="AP312" s="8">
        <v>0</v>
      </c>
      <c r="AQ312" s="8">
        <v>0</v>
      </c>
      <c r="AR312" s="8">
        <v>0</v>
      </c>
      <c r="AS312" s="8">
        <v>0</v>
      </c>
      <c r="AT312" s="8">
        <v>0</v>
      </c>
      <c r="AU312" s="8">
        <v>0</v>
      </c>
      <c r="AV312" s="8">
        <v>0</v>
      </c>
      <c r="AW312" s="8">
        <v>0</v>
      </c>
      <c r="AX312" s="8">
        <v>0</v>
      </c>
      <c r="AY312" s="8">
        <v>0</v>
      </c>
      <c r="AZ312" s="8">
        <v>0</v>
      </c>
      <c r="BA312" s="8">
        <v>0</v>
      </c>
      <c r="BB312" s="8">
        <v>0</v>
      </c>
      <c r="BC312" s="8">
        <v>0</v>
      </c>
      <c r="BD312" s="8">
        <v>0</v>
      </c>
      <c r="BE312" s="8">
        <v>0</v>
      </c>
      <c r="BF312" s="8">
        <f>$H$235</f>
        <v>2.0258695337903372E-2</v>
      </c>
      <c r="BG312" s="8">
        <f>$H$233/2</f>
        <v>1.3020833333333334E-2</v>
      </c>
      <c r="BH312" s="8">
        <f>-$H$238</f>
        <v>-4.0468580555715394E-2</v>
      </c>
      <c r="BI312" s="8">
        <v>0</v>
      </c>
      <c r="BJ312" s="8">
        <f>$H$235</f>
        <v>2.0258695337903372E-2</v>
      </c>
      <c r="BK312" s="8">
        <f>-$H$233/2</f>
        <v>-1.3020833333333334E-2</v>
      </c>
      <c r="BL312" s="8">
        <v>0</v>
      </c>
      <c r="BM312" s="8">
        <v>0</v>
      </c>
      <c r="BN312" s="8">
        <v>0</v>
      </c>
      <c r="BO312" s="8">
        <v>0</v>
      </c>
      <c r="BP312" s="8">
        <v>0</v>
      </c>
      <c r="BQ312" s="8">
        <v>0</v>
      </c>
      <c r="BR312" s="8">
        <v>0</v>
      </c>
      <c r="BS312" s="8">
        <v>0</v>
      </c>
    </row>
    <row r="313" spans="1:71" x14ac:dyDescent="0.25">
      <c r="A313" s="3" t="s">
        <v>164</v>
      </c>
      <c r="B313" s="8">
        <v>0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</v>
      </c>
      <c r="AE313" s="8">
        <v>0</v>
      </c>
      <c r="AF313" s="8">
        <v>0</v>
      </c>
      <c r="AG313" s="8">
        <v>0</v>
      </c>
      <c r="AH313" s="8">
        <v>0</v>
      </c>
      <c r="AI313" s="8">
        <v>0</v>
      </c>
      <c r="AJ313" s="8">
        <v>0</v>
      </c>
      <c r="AK313" s="8">
        <v>0</v>
      </c>
      <c r="AL313" s="8">
        <v>0</v>
      </c>
      <c r="AM313" s="8">
        <v>0</v>
      </c>
      <c r="AN313" s="8">
        <v>0</v>
      </c>
      <c r="AO313" s="8">
        <v>0</v>
      </c>
      <c r="AP313" s="8">
        <v>0</v>
      </c>
      <c r="AQ313" s="8">
        <v>0</v>
      </c>
      <c r="AR313" s="8">
        <v>0</v>
      </c>
      <c r="AS313" s="8">
        <v>0</v>
      </c>
      <c r="AT313" s="8">
        <v>0</v>
      </c>
      <c r="AU313" s="8">
        <v>0</v>
      </c>
      <c r="AV313" s="8">
        <v>0</v>
      </c>
      <c r="AW313" s="8">
        <v>0</v>
      </c>
      <c r="AX313" s="8">
        <v>0</v>
      </c>
      <c r="AY313" s="8">
        <v>0</v>
      </c>
      <c r="AZ313" s="8">
        <v>0</v>
      </c>
      <c r="BA313" s="8">
        <v>0</v>
      </c>
      <c r="BB313" s="8">
        <v>0</v>
      </c>
      <c r="BC313" s="8">
        <v>0</v>
      </c>
      <c r="BD313" s="8">
        <v>0</v>
      </c>
      <c r="BE313" s="8">
        <v>0</v>
      </c>
      <c r="BF313" s="8">
        <f>-$H$233/2</f>
        <v>-1.3020833333333334E-2</v>
      </c>
      <c r="BG313" s="8">
        <v>1</v>
      </c>
      <c r="BH313" s="8">
        <v>0</v>
      </c>
      <c r="BI313" s="8">
        <f>-$H$241</f>
        <v>-2.0247808425132279</v>
      </c>
      <c r="BJ313" s="8">
        <f>$H$233/2</f>
        <v>1.3020833333333334E-2</v>
      </c>
      <c r="BK313" s="8">
        <v>1</v>
      </c>
      <c r="BL313" s="8">
        <v>0</v>
      </c>
      <c r="BM313" s="8">
        <v>0</v>
      </c>
      <c r="BN313" s="8">
        <v>0</v>
      </c>
      <c r="BO313" s="8">
        <v>0</v>
      </c>
      <c r="BP313" s="8">
        <v>0</v>
      </c>
      <c r="BQ313" s="8">
        <v>0</v>
      </c>
      <c r="BR313" s="8">
        <v>0</v>
      </c>
      <c r="BS313" s="8">
        <v>0</v>
      </c>
    </row>
    <row r="314" spans="1:71" x14ac:dyDescent="0.25">
      <c r="A314" s="3" t="s">
        <v>165</v>
      </c>
      <c r="B314" s="8">
        <v>0</v>
      </c>
      <c r="C314" s="8">
        <v>0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0</v>
      </c>
      <c r="AL314" s="8">
        <v>0</v>
      </c>
      <c r="AM314" s="8">
        <v>0</v>
      </c>
      <c r="AN314" s="8">
        <v>0</v>
      </c>
      <c r="AO314" s="8">
        <v>0</v>
      </c>
      <c r="AP314" s="8">
        <v>0</v>
      </c>
      <c r="AQ314" s="8">
        <v>0</v>
      </c>
      <c r="AR314" s="8">
        <v>0</v>
      </c>
      <c r="AS314" s="8">
        <v>0</v>
      </c>
      <c r="AT314" s="8">
        <v>0</v>
      </c>
      <c r="AU314" s="8">
        <v>0</v>
      </c>
      <c r="AV314" s="8">
        <v>0</v>
      </c>
      <c r="AW314" s="8">
        <v>0</v>
      </c>
      <c r="AX314" s="8">
        <v>0</v>
      </c>
      <c r="AY314" s="8">
        <v>0</v>
      </c>
      <c r="AZ314" s="8">
        <v>0</v>
      </c>
      <c r="BA314" s="8">
        <v>0</v>
      </c>
      <c r="BB314" s="8">
        <v>0</v>
      </c>
      <c r="BC314" s="8">
        <v>0</v>
      </c>
      <c r="BD314" s="8">
        <v>0</v>
      </c>
      <c r="BE314" s="8">
        <v>0</v>
      </c>
      <c r="BF314" s="8">
        <v>0</v>
      </c>
      <c r="BG314" s="8">
        <v>0</v>
      </c>
      <c r="BH314" s="8">
        <f>$H$235</f>
        <v>2.0258695337903372E-2</v>
      </c>
      <c r="BI314" s="8">
        <f>$H$233/2</f>
        <v>1.3020833333333334E-2</v>
      </c>
      <c r="BJ314" s="8">
        <f>-$H$238</f>
        <v>-4.0468580555715394E-2</v>
      </c>
      <c r="BK314" s="8">
        <v>0</v>
      </c>
      <c r="BL314" s="8">
        <f>$H$235</f>
        <v>2.0258695337903372E-2</v>
      </c>
      <c r="BM314" s="8">
        <f>-$H$233/2</f>
        <v>-1.3020833333333334E-2</v>
      </c>
      <c r="BN314" s="8">
        <v>0</v>
      </c>
      <c r="BO314" s="8">
        <v>0</v>
      </c>
      <c r="BP314" s="8">
        <v>0</v>
      </c>
      <c r="BQ314" s="8">
        <v>0</v>
      </c>
      <c r="BR314" s="8">
        <v>0</v>
      </c>
      <c r="BS314" s="8">
        <v>0</v>
      </c>
    </row>
    <row r="315" spans="1:71" x14ac:dyDescent="0.25">
      <c r="A315" s="3" t="s">
        <v>166</v>
      </c>
      <c r="B315" s="8">
        <v>0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0</v>
      </c>
      <c r="AJ315" s="8">
        <v>0</v>
      </c>
      <c r="AK315" s="8">
        <v>0</v>
      </c>
      <c r="AL315" s="8">
        <v>0</v>
      </c>
      <c r="AM315" s="8">
        <v>0</v>
      </c>
      <c r="AN315" s="8">
        <v>0</v>
      </c>
      <c r="AO315" s="8">
        <v>0</v>
      </c>
      <c r="AP315" s="8">
        <v>0</v>
      </c>
      <c r="AQ315" s="8">
        <v>0</v>
      </c>
      <c r="AR315" s="8">
        <v>0</v>
      </c>
      <c r="AS315" s="8">
        <v>0</v>
      </c>
      <c r="AT315" s="8">
        <v>0</v>
      </c>
      <c r="AU315" s="8">
        <v>0</v>
      </c>
      <c r="AV315" s="8">
        <v>0</v>
      </c>
      <c r="AW315" s="8">
        <v>0</v>
      </c>
      <c r="AX315" s="8">
        <v>0</v>
      </c>
      <c r="AY315" s="8">
        <v>0</v>
      </c>
      <c r="AZ315" s="8">
        <v>0</v>
      </c>
      <c r="BA315" s="8">
        <v>0</v>
      </c>
      <c r="BB315" s="8">
        <v>0</v>
      </c>
      <c r="BC315" s="8">
        <v>0</v>
      </c>
      <c r="BD315" s="8">
        <v>0</v>
      </c>
      <c r="BE315" s="8">
        <v>0</v>
      </c>
      <c r="BF315" s="8">
        <v>0</v>
      </c>
      <c r="BG315" s="8">
        <v>0</v>
      </c>
      <c r="BH315" s="8">
        <f>-$H$233/2</f>
        <v>-1.3020833333333334E-2</v>
      </c>
      <c r="BI315" s="8">
        <v>1</v>
      </c>
      <c r="BJ315" s="8">
        <v>0</v>
      </c>
      <c r="BK315" s="8">
        <f>-$H$241</f>
        <v>-2.0247808425132279</v>
      </c>
      <c r="BL315" s="8">
        <f>$H$233/2</f>
        <v>1.3020833333333334E-2</v>
      </c>
      <c r="BM315" s="8">
        <v>1</v>
      </c>
      <c r="BN315" s="8">
        <v>0</v>
      </c>
      <c r="BO315" s="8">
        <v>0</v>
      </c>
      <c r="BP315" s="8">
        <v>0</v>
      </c>
      <c r="BQ315" s="8">
        <v>0</v>
      </c>
      <c r="BR315" s="8">
        <v>0</v>
      </c>
      <c r="BS315" s="8">
        <v>0</v>
      </c>
    </row>
    <row r="316" spans="1:71" x14ac:dyDescent="0.25">
      <c r="A316" s="3" t="s">
        <v>167</v>
      </c>
      <c r="B316" s="8">
        <v>0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0</v>
      </c>
      <c r="AG316" s="8">
        <v>0</v>
      </c>
      <c r="AH316" s="8">
        <v>0</v>
      </c>
      <c r="AI316" s="8">
        <v>0</v>
      </c>
      <c r="AJ316" s="8">
        <v>0</v>
      </c>
      <c r="AK316" s="8">
        <v>0</v>
      </c>
      <c r="AL316" s="8">
        <v>0</v>
      </c>
      <c r="AM316" s="8">
        <v>0</v>
      </c>
      <c r="AN316" s="8">
        <v>0</v>
      </c>
      <c r="AO316" s="8">
        <v>0</v>
      </c>
      <c r="AP316" s="8">
        <v>0</v>
      </c>
      <c r="AQ316" s="8">
        <v>0</v>
      </c>
      <c r="AR316" s="8">
        <v>0</v>
      </c>
      <c r="AS316" s="8">
        <v>0</v>
      </c>
      <c r="AT316" s="8">
        <v>0</v>
      </c>
      <c r="AU316" s="8">
        <v>0</v>
      </c>
      <c r="AV316" s="8">
        <v>0</v>
      </c>
      <c r="AW316" s="8">
        <v>0</v>
      </c>
      <c r="AX316" s="8">
        <v>0</v>
      </c>
      <c r="AY316" s="8">
        <v>0</v>
      </c>
      <c r="AZ316" s="8">
        <v>0</v>
      </c>
      <c r="BA316" s="8">
        <v>0</v>
      </c>
      <c r="BB316" s="8">
        <v>0</v>
      </c>
      <c r="BC316" s="8">
        <v>0</v>
      </c>
      <c r="BD316" s="8">
        <v>0</v>
      </c>
      <c r="BE316" s="8">
        <v>0</v>
      </c>
      <c r="BF316" s="8">
        <v>0</v>
      </c>
      <c r="BG316" s="8">
        <v>0</v>
      </c>
      <c r="BH316" s="8">
        <v>0</v>
      </c>
      <c r="BI316" s="8">
        <v>0</v>
      </c>
      <c r="BJ316" s="8">
        <f>$H$235</f>
        <v>2.0258695337903372E-2</v>
      </c>
      <c r="BK316" s="8">
        <f>$H$233/2</f>
        <v>1.3020833333333334E-2</v>
      </c>
      <c r="BL316" s="8">
        <f>-$H$238</f>
        <v>-4.0468580555715394E-2</v>
      </c>
      <c r="BM316" s="8">
        <v>0</v>
      </c>
      <c r="BN316" s="8">
        <f>$H$235</f>
        <v>2.0258695337903372E-2</v>
      </c>
      <c r="BO316" s="8">
        <f>-$H$233/2</f>
        <v>-1.3020833333333334E-2</v>
      </c>
      <c r="BP316" s="8">
        <v>0</v>
      </c>
      <c r="BQ316" s="8">
        <v>0</v>
      </c>
      <c r="BR316" s="8">
        <v>0</v>
      </c>
      <c r="BS316" s="8">
        <v>0</v>
      </c>
    </row>
    <row r="317" spans="1:71" x14ac:dyDescent="0.25">
      <c r="A317" s="3" t="s">
        <v>168</v>
      </c>
      <c r="B317" s="8">
        <v>0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0</v>
      </c>
      <c r="AG317" s="8">
        <v>0</v>
      </c>
      <c r="AH317" s="8">
        <v>0</v>
      </c>
      <c r="AI317" s="8">
        <v>0</v>
      </c>
      <c r="AJ317" s="8">
        <v>0</v>
      </c>
      <c r="AK317" s="8">
        <v>0</v>
      </c>
      <c r="AL317" s="8">
        <v>0</v>
      </c>
      <c r="AM317" s="8">
        <v>0</v>
      </c>
      <c r="AN317" s="8">
        <v>0</v>
      </c>
      <c r="AO317" s="8">
        <v>0</v>
      </c>
      <c r="AP317" s="8">
        <v>0</v>
      </c>
      <c r="AQ317" s="8">
        <v>0</v>
      </c>
      <c r="AR317" s="8">
        <v>0</v>
      </c>
      <c r="AS317" s="8">
        <v>0</v>
      </c>
      <c r="AT317" s="8">
        <v>0</v>
      </c>
      <c r="AU317" s="8">
        <v>0</v>
      </c>
      <c r="AV317" s="8">
        <v>0</v>
      </c>
      <c r="AW317" s="8">
        <v>0</v>
      </c>
      <c r="AX317" s="8">
        <v>0</v>
      </c>
      <c r="AY317" s="8">
        <v>0</v>
      </c>
      <c r="AZ317" s="8">
        <v>0</v>
      </c>
      <c r="BA317" s="8">
        <v>0</v>
      </c>
      <c r="BB317" s="8">
        <v>0</v>
      </c>
      <c r="BC317" s="8">
        <v>0</v>
      </c>
      <c r="BD317" s="8">
        <v>0</v>
      </c>
      <c r="BE317" s="8">
        <v>0</v>
      </c>
      <c r="BF317" s="8">
        <v>0</v>
      </c>
      <c r="BG317" s="8">
        <v>0</v>
      </c>
      <c r="BH317" s="8">
        <v>0</v>
      </c>
      <c r="BI317" s="8">
        <v>0</v>
      </c>
      <c r="BJ317" s="8">
        <f>-$H$233/2</f>
        <v>-1.3020833333333334E-2</v>
      </c>
      <c r="BK317" s="8">
        <v>1</v>
      </c>
      <c r="BL317" s="8">
        <v>0</v>
      </c>
      <c r="BM317" s="8">
        <f>-$H$241</f>
        <v>-2.0247808425132279</v>
      </c>
      <c r="BN317" s="8">
        <f>$H$233/2</f>
        <v>1.3020833333333334E-2</v>
      </c>
      <c r="BO317" s="8">
        <v>1</v>
      </c>
      <c r="BP317" s="8">
        <v>0</v>
      </c>
      <c r="BQ317" s="8">
        <v>0</v>
      </c>
      <c r="BR317" s="8">
        <v>0</v>
      </c>
      <c r="BS317" s="8">
        <v>0</v>
      </c>
    </row>
    <row r="318" spans="1:71" x14ac:dyDescent="0.25">
      <c r="A318" s="3" t="s">
        <v>169</v>
      </c>
      <c r="B318" s="8">
        <v>0</v>
      </c>
      <c r="C318" s="8">
        <v>0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0</v>
      </c>
      <c r="AD318" s="8">
        <v>0</v>
      </c>
      <c r="AE318" s="8">
        <v>0</v>
      </c>
      <c r="AF318" s="8">
        <v>0</v>
      </c>
      <c r="AG318" s="8">
        <v>0</v>
      </c>
      <c r="AH318" s="8">
        <v>0</v>
      </c>
      <c r="AI318" s="8">
        <v>0</v>
      </c>
      <c r="AJ318" s="8">
        <v>0</v>
      </c>
      <c r="AK318" s="8">
        <v>0</v>
      </c>
      <c r="AL318" s="8">
        <v>0</v>
      </c>
      <c r="AM318" s="8">
        <v>0</v>
      </c>
      <c r="AN318" s="8">
        <v>0</v>
      </c>
      <c r="AO318" s="8">
        <v>0</v>
      </c>
      <c r="AP318" s="8">
        <v>0</v>
      </c>
      <c r="AQ318" s="8">
        <v>0</v>
      </c>
      <c r="AR318" s="8">
        <v>0</v>
      </c>
      <c r="AS318" s="8">
        <v>0</v>
      </c>
      <c r="AT318" s="8">
        <v>0</v>
      </c>
      <c r="AU318" s="8">
        <v>0</v>
      </c>
      <c r="AV318" s="8">
        <v>0</v>
      </c>
      <c r="AW318" s="8">
        <v>0</v>
      </c>
      <c r="AX318" s="8">
        <v>0</v>
      </c>
      <c r="AY318" s="8">
        <v>0</v>
      </c>
      <c r="AZ318" s="8">
        <v>0</v>
      </c>
      <c r="BA318" s="8">
        <v>0</v>
      </c>
      <c r="BB318" s="8">
        <v>0</v>
      </c>
      <c r="BC318" s="8">
        <v>0</v>
      </c>
      <c r="BD318" s="8">
        <v>0</v>
      </c>
      <c r="BE318" s="8">
        <v>0</v>
      </c>
      <c r="BF318" s="8">
        <v>0</v>
      </c>
      <c r="BG318" s="8">
        <v>0</v>
      </c>
      <c r="BH318" s="8">
        <v>0</v>
      </c>
      <c r="BI318" s="8">
        <v>0</v>
      </c>
      <c r="BJ318" s="8">
        <v>0</v>
      </c>
      <c r="BK318" s="8">
        <v>0</v>
      </c>
      <c r="BL318" s="8">
        <f>$H$235</f>
        <v>2.0258695337903372E-2</v>
      </c>
      <c r="BM318" s="8">
        <f>$H$233/2</f>
        <v>1.3020833333333334E-2</v>
      </c>
      <c r="BN318" s="8">
        <f>-$H$238</f>
        <v>-4.0468580555715394E-2</v>
      </c>
      <c r="BO318" s="8">
        <v>0</v>
      </c>
      <c r="BP318" s="8">
        <f>$H$235</f>
        <v>2.0258695337903372E-2</v>
      </c>
      <c r="BQ318" s="8">
        <f>-$H$233/2</f>
        <v>-1.3020833333333334E-2</v>
      </c>
      <c r="BR318" s="8">
        <v>0</v>
      </c>
      <c r="BS318" s="8">
        <v>0</v>
      </c>
    </row>
    <row r="319" spans="1:71" x14ac:dyDescent="0.25">
      <c r="A319" s="3" t="s">
        <v>170</v>
      </c>
      <c r="B319" s="8">
        <v>0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0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0</v>
      </c>
      <c r="AD319" s="8">
        <v>0</v>
      </c>
      <c r="AE319" s="8">
        <v>0</v>
      </c>
      <c r="AF319" s="8">
        <v>0</v>
      </c>
      <c r="AG319" s="8">
        <v>0</v>
      </c>
      <c r="AH319" s="8">
        <v>0</v>
      </c>
      <c r="AI319" s="8">
        <v>0</v>
      </c>
      <c r="AJ319" s="8">
        <v>0</v>
      </c>
      <c r="AK319" s="8">
        <v>0</v>
      </c>
      <c r="AL319" s="8">
        <v>0</v>
      </c>
      <c r="AM319" s="8">
        <v>0</v>
      </c>
      <c r="AN319" s="8">
        <v>0</v>
      </c>
      <c r="AO319" s="8">
        <v>0</v>
      </c>
      <c r="AP319" s="8">
        <v>0</v>
      </c>
      <c r="AQ319" s="8">
        <v>0</v>
      </c>
      <c r="AR319" s="8">
        <v>0</v>
      </c>
      <c r="AS319" s="8">
        <v>0</v>
      </c>
      <c r="AT319" s="8">
        <v>0</v>
      </c>
      <c r="AU319" s="8">
        <v>0</v>
      </c>
      <c r="AV319" s="8">
        <v>0</v>
      </c>
      <c r="AW319" s="8">
        <v>0</v>
      </c>
      <c r="AX319" s="8">
        <v>0</v>
      </c>
      <c r="AY319" s="8">
        <v>0</v>
      </c>
      <c r="AZ319" s="8">
        <v>0</v>
      </c>
      <c r="BA319" s="8">
        <v>0</v>
      </c>
      <c r="BB319" s="8">
        <v>0</v>
      </c>
      <c r="BC319" s="8">
        <v>0</v>
      </c>
      <c r="BD319" s="8">
        <v>0</v>
      </c>
      <c r="BE319" s="8">
        <v>0</v>
      </c>
      <c r="BF319" s="8">
        <v>0</v>
      </c>
      <c r="BG319" s="8">
        <v>0</v>
      </c>
      <c r="BH319" s="8">
        <v>0</v>
      </c>
      <c r="BI319" s="8">
        <v>0</v>
      </c>
      <c r="BJ319" s="8">
        <v>0</v>
      </c>
      <c r="BK319" s="8">
        <v>0</v>
      </c>
      <c r="BL319" s="8">
        <f>-$H$233/2</f>
        <v>-1.3020833333333334E-2</v>
      </c>
      <c r="BM319" s="8">
        <v>1</v>
      </c>
      <c r="BN319" s="8">
        <v>0</v>
      </c>
      <c r="BO319" s="8">
        <f>-$H$241</f>
        <v>-2.0247808425132279</v>
      </c>
      <c r="BP319" s="8">
        <f>$H$233/2</f>
        <v>1.3020833333333334E-2</v>
      </c>
      <c r="BQ319" s="8">
        <v>1</v>
      </c>
      <c r="BR319" s="8">
        <v>0</v>
      </c>
      <c r="BS319" s="8">
        <v>0</v>
      </c>
    </row>
    <row r="320" spans="1:71" x14ac:dyDescent="0.25">
      <c r="A320" s="3" t="s">
        <v>171</v>
      </c>
      <c r="B320" s="8">
        <v>0</v>
      </c>
      <c r="C320" s="8">
        <v>0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0</v>
      </c>
      <c r="U320" s="8">
        <v>0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0</v>
      </c>
      <c r="AF320" s="8">
        <v>0</v>
      </c>
      <c r="AG320" s="8">
        <v>0</v>
      </c>
      <c r="AH320" s="8">
        <v>0</v>
      </c>
      <c r="AI320" s="8">
        <v>0</v>
      </c>
      <c r="AJ320" s="8">
        <v>0</v>
      </c>
      <c r="AK320" s="8">
        <v>0</v>
      </c>
      <c r="AL320" s="8">
        <v>0</v>
      </c>
      <c r="AM320" s="8">
        <v>0</v>
      </c>
      <c r="AN320" s="8">
        <v>0</v>
      </c>
      <c r="AO320" s="8">
        <v>0</v>
      </c>
      <c r="AP320" s="8">
        <v>0</v>
      </c>
      <c r="AQ320" s="8">
        <v>0</v>
      </c>
      <c r="AR320" s="8">
        <v>0</v>
      </c>
      <c r="AS320" s="8">
        <v>0</v>
      </c>
      <c r="AT320" s="8">
        <v>0</v>
      </c>
      <c r="AU320" s="8">
        <v>0</v>
      </c>
      <c r="AV320" s="8">
        <v>0</v>
      </c>
      <c r="AW320" s="8">
        <v>0</v>
      </c>
      <c r="AX320" s="8">
        <v>0</v>
      </c>
      <c r="AY320" s="8">
        <v>0</v>
      </c>
      <c r="AZ320" s="8">
        <v>0</v>
      </c>
      <c r="BA320" s="8">
        <v>0</v>
      </c>
      <c r="BB320" s="8">
        <v>0</v>
      </c>
      <c r="BC320" s="8">
        <v>0</v>
      </c>
      <c r="BD320" s="8">
        <v>0</v>
      </c>
      <c r="BE320" s="8">
        <v>0</v>
      </c>
      <c r="BF320" s="8">
        <v>0</v>
      </c>
      <c r="BG320" s="8">
        <v>0</v>
      </c>
      <c r="BH320" s="8">
        <v>0</v>
      </c>
      <c r="BI320" s="8">
        <v>0</v>
      </c>
      <c r="BJ320" s="8">
        <v>0</v>
      </c>
      <c r="BK320" s="8">
        <v>0</v>
      </c>
      <c r="BL320" s="8">
        <v>0</v>
      </c>
      <c r="BM320" s="8">
        <v>0</v>
      </c>
      <c r="BN320" s="8">
        <f>$H$235</f>
        <v>2.0258695337903372E-2</v>
      </c>
      <c r="BO320" s="8">
        <f>$H$233/2</f>
        <v>1.3020833333333334E-2</v>
      </c>
      <c r="BP320" s="8">
        <f>-$H$238</f>
        <v>-4.0468580555715394E-2</v>
      </c>
      <c r="BQ320" s="8">
        <v>0</v>
      </c>
      <c r="BR320" s="8">
        <f>$H$235</f>
        <v>2.0258695337903372E-2</v>
      </c>
      <c r="BS320" s="8">
        <f>-$H$233/2</f>
        <v>-1.3020833333333334E-2</v>
      </c>
    </row>
    <row r="321" spans="1:71" x14ac:dyDescent="0.25">
      <c r="A321" s="3" t="s">
        <v>172</v>
      </c>
      <c r="B321" s="8">
        <v>0</v>
      </c>
      <c r="C321" s="8">
        <v>0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0</v>
      </c>
      <c r="AL321" s="8">
        <v>0</v>
      </c>
      <c r="AM321" s="8">
        <v>0</v>
      </c>
      <c r="AN321" s="8">
        <v>0</v>
      </c>
      <c r="AO321" s="8">
        <v>0</v>
      </c>
      <c r="AP321" s="8">
        <v>0</v>
      </c>
      <c r="AQ321" s="8">
        <v>0</v>
      </c>
      <c r="AR321" s="8">
        <v>0</v>
      </c>
      <c r="AS321" s="8">
        <v>0</v>
      </c>
      <c r="AT321" s="8">
        <v>0</v>
      </c>
      <c r="AU321" s="8">
        <v>0</v>
      </c>
      <c r="AV321" s="8">
        <v>0</v>
      </c>
      <c r="AW321" s="8">
        <v>0</v>
      </c>
      <c r="AX321" s="8">
        <v>0</v>
      </c>
      <c r="AY321" s="8">
        <v>0</v>
      </c>
      <c r="AZ321" s="8">
        <v>0</v>
      </c>
      <c r="BA321" s="8">
        <v>0</v>
      </c>
      <c r="BB321" s="8">
        <v>0</v>
      </c>
      <c r="BC321" s="8">
        <v>0</v>
      </c>
      <c r="BD321" s="8">
        <v>0</v>
      </c>
      <c r="BE321" s="8">
        <v>0</v>
      </c>
      <c r="BF321" s="8">
        <v>0</v>
      </c>
      <c r="BG321" s="8">
        <v>0</v>
      </c>
      <c r="BH321" s="8">
        <v>0</v>
      </c>
      <c r="BI321" s="8">
        <v>0</v>
      </c>
      <c r="BJ321" s="8">
        <v>0</v>
      </c>
      <c r="BK321" s="8">
        <v>0</v>
      </c>
      <c r="BL321" s="8">
        <v>0</v>
      </c>
      <c r="BM321" s="8">
        <v>0</v>
      </c>
      <c r="BN321" s="8">
        <f>-$H$233/2</f>
        <v>-1.3020833333333334E-2</v>
      </c>
      <c r="BO321" s="8">
        <v>1</v>
      </c>
      <c r="BP321" s="8">
        <v>0</v>
      </c>
      <c r="BQ321" s="8">
        <f>-$H$241</f>
        <v>-2.0247808425132279</v>
      </c>
      <c r="BR321" s="8">
        <f>$H$233/2</f>
        <v>1.3020833333333334E-2</v>
      </c>
      <c r="BS321" s="8">
        <v>1</v>
      </c>
    </row>
    <row r="322" spans="1:71" x14ac:dyDescent="0.25">
      <c r="A322" s="3" t="s">
        <v>19</v>
      </c>
      <c r="B322" s="8">
        <v>0</v>
      </c>
      <c r="C322" s="8">
        <v>0</v>
      </c>
      <c r="D322" s="8">
        <v>1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8">
        <v>0</v>
      </c>
      <c r="T322" s="8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0</v>
      </c>
      <c r="AK322" s="8">
        <v>0</v>
      </c>
      <c r="AL322" s="8">
        <v>0</v>
      </c>
      <c r="AM322" s="8">
        <v>0</v>
      </c>
      <c r="AN322" s="8">
        <v>0</v>
      </c>
      <c r="AO322" s="8">
        <v>0</v>
      </c>
      <c r="AP322" s="8">
        <v>0</v>
      </c>
      <c r="AQ322" s="8">
        <v>0</v>
      </c>
      <c r="AR322" s="8">
        <v>0</v>
      </c>
      <c r="AS322" s="8">
        <v>0</v>
      </c>
      <c r="AT322" s="8">
        <v>0</v>
      </c>
      <c r="AU322" s="8">
        <v>0</v>
      </c>
      <c r="AV322" s="8">
        <v>0</v>
      </c>
      <c r="AW322" s="8">
        <v>0</v>
      </c>
      <c r="AX322" s="8">
        <v>0</v>
      </c>
      <c r="AY322" s="8">
        <v>0</v>
      </c>
      <c r="AZ322" s="8">
        <v>0</v>
      </c>
      <c r="BA322" s="8">
        <v>0</v>
      </c>
      <c r="BB322" s="8">
        <v>0</v>
      </c>
      <c r="BC322" s="8">
        <v>0</v>
      </c>
      <c r="BD322" s="8">
        <v>0</v>
      </c>
      <c r="BE322" s="8">
        <v>0</v>
      </c>
      <c r="BF322" s="8">
        <v>0</v>
      </c>
      <c r="BG322" s="8">
        <v>0</v>
      </c>
      <c r="BH322" s="8">
        <v>0</v>
      </c>
      <c r="BI322" s="8">
        <v>0</v>
      </c>
      <c r="BJ322" s="8">
        <v>0</v>
      </c>
      <c r="BK322" s="8">
        <v>0</v>
      </c>
      <c r="BL322" s="8">
        <v>0</v>
      </c>
      <c r="BM322" s="8">
        <v>0</v>
      </c>
      <c r="BN322" s="8">
        <v>0</v>
      </c>
      <c r="BO322" s="8">
        <v>0</v>
      </c>
      <c r="BP322" s="8">
        <v>0</v>
      </c>
      <c r="BQ322" s="8">
        <v>0</v>
      </c>
      <c r="BR322" s="8">
        <v>0</v>
      </c>
      <c r="BS322" s="8">
        <v>0</v>
      </c>
    </row>
    <row r="323" spans="1:71" x14ac:dyDescent="0.25">
      <c r="A323" s="3" t="s">
        <v>20</v>
      </c>
      <c r="B323" s="8">
        <v>0</v>
      </c>
      <c r="C323" s="8">
        <v>0</v>
      </c>
      <c r="D323" s="8">
        <v>0</v>
      </c>
      <c r="E323" s="8">
        <v>1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8">
        <v>0</v>
      </c>
      <c r="T323" s="8">
        <v>0</v>
      </c>
      <c r="U323" s="8">
        <v>0</v>
      </c>
      <c r="V323" s="8">
        <v>0</v>
      </c>
      <c r="W323" s="8">
        <v>0</v>
      </c>
      <c r="X323" s="8">
        <v>0</v>
      </c>
      <c r="Y323" s="8">
        <v>0</v>
      </c>
      <c r="Z323" s="8">
        <v>0</v>
      </c>
      <c r="AA323" s="8">
        <v>0</v>
      </c>
      <c r="AB323" s="8">
        <v>0</v>
      </c>
      <c r="AC323" s="8">
        <v>0</v>
      </c>
      <c r="AD323" s="8">
        <v>0</v>
      </c>
      <c r="AE323" s="8">
        <v>0</v>
      </c>
      <c r="AF323" s="8">
        <v>0</v>
      </c>
      <c r="AG323" s="8">
        <v>0</v>
      </c>
      <c r="AH323" s="8">
        <v>0</v>
      </c>
      <c r="AI323" s="8">
        <v>0</v>
      </c>
      <c r="AJ323" s="8">
        <v>0</v>
      </c>
      <c r="AK323" s="8">
        <v>0</v>
      </c>
      <c r="AL323" s="8">
        <v>0</v>
      </c>
      <c r="AM323" s="8">
        <v>0</v>
      </c>
      <c r="AN323" s="8">
        <v>0</v>
      </c>
      <c r="AO323" s="8">
        <v>0</v>
      </c>
      <c r="AP323" s="8">
        <v>0</v>
      </c>
      <c r="AQ323" s="8">
        <v>0</v>
      </c>
      <c r="AR323" s="8">
        <v>0</v>
      </c>
      <c r="AS323" s="8">
        <v>0</v>
      </c>
      <c r="AT323" s="8">
        <v>0</v>
      </c>
      <c r="AU323" s="8">
        <v>0</v>
      </c>
      <c r="AV323" s="8">
        <v>0</v>
      </c>
      <c r="AW323" s="8">
        <v>0</v>
      </c>
      <c r="AX323" s="8">
        <v>0</v>
      </c>
      <c r="AY323" s="8">
        <v>0</v>
      </c>
      <c r="AZ323" s="8">
        <v>0</v>
      </c>
      <c r="BA323" s="8">
        <v>0</v>
      </c>
      <c r="BB323" s="8">
        <v>0</v>
      </c>
      <c r="BC323" s="8">
        <v>0</v>
      </c>
      <c r="BD323" s="8">
        <v>0</v>
      </c>
      <c r="BE323" s="8">
        <v>0</v>
      </c>
      <c r="BF323" s="8">
        <v>0</v>
      </c>
      <c r="BG323" s="8">
        <v>0</v>
      </c>
      <c r="BH323" s="8">
        <v>0</v>
      </c>
      <c r="BI323" s="8">
        <v>0</v>
      </c>
      <c r="BJ323" s="8">
        <v>0</v>
      </c>
      <c r="BK323" s="8">
        <v>0</v>
      </c>
      <c r="BL323" s="8">
        <v>0</v>
      </c>
      <c r="BM323" s="8">
        <v>0</v>
      </c>
      <c r="BN323" s="8">
        <v>0</v>
      </c>
      <c r="BO323" s="8">
        <v>0</v>
      </c>
      <c r="BP323" s="8">
        <v>0</v>
      </c>
      <c r="BQ323" s="8">
        <v>0</v>
      </c>
      <c r="BR323" s="8">
        <v>0</v>
      </c>
      <c r="BS323" s="8">
        <v>0</v>
      </c>
    </row>
    <row r="324" spans="1:71" x14ac:dyDescent="0.25">
      <c r="A324" s="3" t="s">
        <v>173</v>
      </c>
      <c r="B324" s="8">
        <v>0</v>
      </c>
      <c r="C324" s="8">
        <v>0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0</v>
      </c>
      <c r="U324" s="8">
        <v>0</v>
      </c>
      <c r="V324" s="8">
        <v>0</v>
      </c>
      <c r="W324" s="8">
        <v>0</v>
      </c>
      <c r="X324" s="8">
        <v>0</v>
      </c>
      <c r="Y324" s="8">
        <v>0</v>
      </c>
      <c r="Z324" s="8">
        <v>0</v>
      </c>
      <c r="AA324" s="8">
        <v>0</v>
      </c>
      <c r="AB324" s="8">
        <v>0</v>
      </c>
      <c r="AC324" s="8">
        <v>0</v>
      </c>
      <c r="AD324" s="8">
        <v>0</v>
      </c>
      <c r="AE324" s="8">
        <v>0</v>
      </c>
      <c r="AF324" s="8">
        <v>0</v>
      </c>
      <c r="AG324" s="8">
        <v>0</v>
      </c>
      <c r="AH324" s="8">
        <v>0</v>
      </c>
      <c r="AI324" s="8">
        <v>0</v>
      </c>
      <c r="AJ324" s="8">
        <v>0</v>
      </c>
      <c r="AK324" s="8">
        <v>0</v>
      </c>
      <c r="AL324" s="8">
        <v>0</v>
      </c>
      <c r="AM324" s="8">
        <v>0</v>
      </c>
      <c r="AN324" s="8">
        <v>0</v>
      </c>
      <c r="AO324" s="8">
        <v>0</v>
      </c>
      <c r="AP324" s="8">
        <v>0</v>
      </c>
      <c r="AQ324" s="8">
        <v>0</v>
      </c>
      <c r="AR324" s="8">
        <v>0</v>
      </c>
      <c r="AS324" s="8">
        <v>0</v>
      </c>
      <c r="AT324" s="8">
        <v>0</v>
      </c>
      <c r="AU324" s="8">
        <v>0</v>
      </c>
      <c r="AV324" s="8">
        <v>0</v>
      </c>
      <c r="AW324" s="8">
        <v>0</v>
      </c>
      <c r="AX324" s="8">
        <v>0</v>
      </c>
      <c r="AY324" s="8">
        <v>0</v>
      </c>
      <c r="AZ324" s="8">
        <v>0</v>
      </c>
      <c r="BA324" s="8">
        <v>0</v>
      </c>
      <c r="BB324" s="8">
        <v>0</v>
      </c>
      <c r="BC324" s="8">
        <v>0</v>
      </c>
      <c r="BD324" s="8">
        <v>0</v>
      </c>
      <c r="BE324" s="8">
        <v>0</v>
      </c>
      <c r="BF324" s="8">
        <v>0</v>
      </c>
      <c r="BG324" s="8">
        <v>0</v>
      </c>
      <c r="BH324" s="8">
        <v>0</v>
      </c>
      <c r="BI324" s="8">
        <v>0</v>
      </c>
      <c r="BJ324" s="8">
        <v>0</v>
      </c>
      <c r="BK324" s="8">
        <v>0</v>
      </c>
      <c r="BL324" s="8">
        <v>0</v>
      </c>
      <c r="BM324" s="8">
        <v>0</v>
      </c>
      <c r="BN324" s="8">
        <v>0</v>
      </c>
      <c r="BO324" s="8">
        <v>0</v>
      </c>
      <c r="BP324" s="8">
        <v>1</v>
      </c>
      <c r="BQ324" s="8">
        <v>0</v>
      </c>
      <c r="BR324" s="8">
        <v>0</v>
      </c>
      <c r="BS324" s="8">
        <v>0</v>
      </c>
    </row>
    <row r="325" spans="1:71" x14ac:dyDescent="0.25">
      <c r="A325" s="3" t="s">
        <v>174</v>
      </c>
      <c r="B325" s="8">
        <v>0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8">
        <v>0</v>
      </c>
      <c r="V325" s="8">
        <v>0</v>
      </c>
      <c r="W325" s="8">
        <v>0</v>
      </c>
      <c r="X325" s="8">
        <v>0</v>
      </c>
      <c r="Y325" s="8">
        <v>0</v>
      </c>
      <c r="Z325" s="8">
        <v>0</v>
      </c>
      <c r="AA325" s="8">
        <v>0</v>
      </c>
      <c r="AB325" s="8">
        <v>0</v>
      </c>
      <c r="AC325" s="8">
        <v>0</v>
      </c>
      <c r="AD325" s="8">
        <v>0</v>
      </c>
      <c r="AE325" s="8">
        <v>0</v>
      </c>
      <c r="AF325" s="8">
        <v>0</v>
      </c>
      <c r="AG325" s="8">
        <v>0</v>
      </c>
      <c r="AH325" s="8">
        <v>0</v>
      </c>
      <c r="AI325" s="8">
        <v>0</v>
      </c>
      <c r="AJ325" s="8">
        <v>0</v>
      </c>
      <c r="AK325" s="8">
        <v>0</v>
      </c>
      <c r="AL325" s="8">
        <v>0</v>
      </c>
      <c r="AM325" s="8">
        <v>0</v>
      </c>
      <c r="AN325" s="8">
        <v>0</v>
      </c>
      <c r="AO325" s="8">
        <v>0</v>
      </c>
      <c r="AP325" s="8">
        <v>0</v>
      </c>
      <c r="AQ325" s="8">
        <v>0</v>
      </c>
      <c r="AR325" s="8">
        <v>0</v>
      </c>
      <c r="AS325" s="8">
        <v>0</v>
      </c>
      <c r="AT325" s="8">
        <v>0</v>
      </c>
      <c r="AU325" s="8">
        <v>0</v>
      </c>
      <c r="AV325" s="8">
        <v>0</v>
      </c>
      <c r="AW325" s="8">
        <v>0</v>
      </c>
      <c r="AX325" s="8">
        <v>0</v>
      </c>
      <c r="AY325" s="8">
        <v>0</v>
      </c>
      <c r="AZ325" s="8">
        <v>0</v>
      </c>
      <c r="BA325" s="8">
        <v>0</v>
      </c>
      <c r="BB325" s="8">
        <v>0</v>
      </c>
      <c r="BC325" s="8">
        <v>0</v>
      </c>
      <c r="BD325" s="8">
        <v>0</v>
      </c>
      <c r="BE325" s="8">
        <v>0</v>
      </c>
      <c r="BF325" s="8">
        <v>0</v>
      </c>
      <c r="BG325" s="8">
        <v>0</v>
      </c>
      <c r="BH325" s="8">
        <v>0</v>
      </c>
      <c r="BI325" s="8">
        <v>0</v>
      </c>
      <c r="BJ325" s="8">
        <v>0</v>
      </c>
      <c r="BK325" s="8">
        <v>0</v>
      </c>
      <c r="BL325" s="8">
        <v>0</v>
      </c>
      <c r="BM325" s="8">
        <v>0</v>
      </c>
      <c r="BN325" s="8">
        <v>0</v>
      </c>
      <c r="BO325" s="8">
        <v>1</v>
      </c>
      <c r="BP325" s="8">
        <v>0</v>
      </c>
      <c r="BQ325" s="8">
        <v>0</v>
      </c>
      <c r="BR325" s="8">
        <v>0</v>
      </c>
      <c r="BS325" s="8">
        <v>-1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1943" r:id="rId4">
          <objectPr defaultSize="0" autoPict="0" r:id="rId5">
            <anchor moveWithCells="1" sizeWithCells="1">
              <from>
                <xdr:col>1</xdr:col>
                <xdr:colOff>9525</xdr:colOff>
                <xdr:row>31</xdr:row>
                <xdr:rowOff>180975</xdr:rowOff>
              </from>
              <to>
                <xdr:col>2</xdr:col>
                <xdr:colOff>752475</xdr:colOff>
                <xdr:row>35</xdr:row>
                <xdr:rowOff>57150</xdr:rowOff>
              </to>
            </anchor>
          </objectPr>
        </oleObject>
      </mc:Choice>
      <mc:Fallback>
        <oleObject progId="Equation.DSMT4" shapeId="21943" r:id="rId4"/>
      </mc:Fallback>
    </mc:AlternateContent>
    <mc:AlternateContent xmlns:mc="http://schemas.openxmlformats.org/markup-compatibility/2006">
      <mc:Choice Requires="x14">
        <oleObject progId="Equation.DSMT4" shapeId="21959" r:id="rId6">
          <objectPr defaultSize="0" autoPict="0" r:id="rId7">
            <anchor moveWithCells="1" sizeWithCells="1">
              <from>
                <xdr:col>1</xdr:col>
                <xdr:colOff>571500</xdr:colOff>
                <xdr:row>65</xdr:row>
                <xdr:rowOff>76200</xdr:rowOff>
              </from>
              <to>
                <xdr:col>4</xdr:col>
                <xdr:colOff>466725</xdr:colOff>
                <xdr:row>67</xdr:row>
                <xdr:rowOff>133350</xdr:rowOff>
              </to>
            </anchor>
          </objectPr>
        </oleObject>
      </mc:Choice>
      <mc:Fallback>
        <oleObject progId="Equation.DSMT4" shapeId="21959" r:id="rId6"/>
      </mc:Fallback>
    </mc:AlternateContent>
    <mc:AlternateContent xmlns:mc="http://schemas.openxmlformats.org/markup-compatibility/2006">
      <mc:Choice Requires="x14">
        <oleObject progId="Equation.DSMT4" shapeId="21964" r:id="rId8">
          <objectPr defaultSize="0" autoPict="0" r:id="rId9">
            <anchor moveWithCells="1" sizeWithCells="1">
              <from>
                <xdr:col>0</xdr:col>
                <xdr:colOff>914400</xdr:colOff>
                <xdr:row>35</xdr:row>
                <xdr:rowOff>123825</xdr:rowOff>
              </from>
              <to>
                <xdr:col>2</xdr:col>
                <xdr:colOff>771525</xdr:colOff>
                <xdr:row>39</xdr:row>
                <xdr:rowOff>47625</xdr:rowOff>
              </to>
            </anchor>
          </objectPr>
        </oleObject>
      </mc:Choice>
      <mc:Fallback>
        <oleObject progId="Equation.DSMT4" shapeId="21964" r:id="rId8"/>
      </mc:Fallback>
    </mc:AlternateContent>
    <mc:AlternateContent xmlns:mc="http://schemas.openxmlformats.org/markup-compatibility/2006">
      <mc:Choice Requires="x14">
        <oleObject progId="Equation.DSMT4" shapeId="21965" r:id="rId10">
          <objectPr defaultSize="0" autoPict="0" r:id="rId11">
            <anchor moveWithCells="1" sizeWithCells="1">
              <from>
                <xdr:col>2</xdr:col>
                <xdr:colOff>76200</xdr:colOff>
                <xdr:row>24</xdr:row>
                <xdr:rowOff>66675</xdr:rowOff>
              </from>
              <to>
                <xdr:col>2</xdr:col>
                <xdr:colOff>800100</xdr:colOff>
                <xdr:row>26</xdr:row>
                <xdr:rowOff>161925</xdr:rowOff>
              </to>
            </anchor>
          </objectPr>
        </oleObject>
      </mc:Choice>
      <mc:Fallback>
        <oleObject progId="Equation.DSMT4" shapeId="21965" r:id="rId10"/>
      </mc:Fallback>
    </mc:AlternateContent>
    <mc:AlternateContent xmlns:mc="http://schemas.openxmlformats.org/markup-compatibility/2006">
      <mc:Choice Requires="x14">
        <oleObject progId="Equation.DSMT4" shapeId="21968" r:id="rId12">
          <objectPr defaultSize="0" autoPict="0" r:id="rId7">
            <anchor moveWithCells="1" sizeWithCells="1">
              <from>
                <xdr:col>19</xdr:col>
                <xdr:colOff>571500</xdr:colOff>
                <xdr:row>65</xdr:row>
                <xdr:rowOff>76200</xdr:rowOff>
              </from>
              <to>
                <xdr:col>23</xdr:col>
                <xdr:colOff>9525</xdr:colOff>
                <xdr:row>70</xdr:row>
                <xdr:rowOff>9525</xdr:rowOff>
              </to>
            </anchor>
          </objectPr>
        </oleObject>
      </mc:Choice>
      <mc:Fallback>
        <oleObject progId="Equation.DSMT4" shapeId="21968" r:id="rId12"/>
      </mc:Fallback>
    </mc:AlternateContent>
    <mc:AlternateContent xmlns:mc="http://schemas.openxmlformats.org/markup-compatibility/2006">
      <mc:Choice Requires="x14">
        <oleObject progId="Equation.DSMT4" shapeId="21974" r:id="rId13">
          <objectPr defaultSize="0" autoPict="0" r:id="rId5">
            <anchor moveWithCells="1" sizeWithCells="1">
              <from>
                <xdr:col>1</xdr:col>
                <xdr:colOff>9525</xdr:colOff>
                <xdr:row>87</xdr:row>
                <xdr:rowOff>180975</xdr:rowOff>
              </from>
              <to>
                <xdr:col>2</xdr:col>
                <xdr:colOff>752475</xdr:colOff>
                <xdr:row>91</xdr:row>
                <xdr:rowOff>57150</xdr:rowOff>
              </to>
            </anchor>
          </objectPr>
        </oleObject>
      </mc:Choice>
      <mc:Fallback>
        <oleObject progId="Equation.DSMT4" shapeId="21974" r:id="rId13"/>
      </mc:Fallback>
    </mc:AlternateContent>
    <mc:AlternateContent xmlns:mc="http://schemas.openxmlformats.org/markup-compatibility/2006">
      <mc:Choice Requires="x14">
        <oleObject progId="Equation.DSMT4" shapeId="21975" r:id="rId14">
          <objectPr defaultSize="0" autoPict="0" r:id="rId7">
            <anchor moveWithCells="1" sizeWithCells="1">
              <from>
                <xdr:col>1</xdr:col>
                <xdr:colOff>571500</xdr:colOff>
                <xdr:row>137</xdr:row>
                <xdr:rowOff>76200</xdr:rowOff>
              </from>
              <to>
                <xdr:col>4</xdr:col>
                <xdr:colOff>466725</xdr:colOff>
                <xdr:row>140</xdr:row>
                <xdr:rowOff>9525</xdr:rowOff>
              </to>
            </anchor>
          </objectPr>
        </oleObject>
      </mc:Choice>
      <mc:Fallback>
        <oleObject progId="Equation.DSMT4" shapeId="21975" r:id="rId14"/>
      </mc:Fallback>
    </mc:AlternateContent>
    <mc:AlternateContent xmlns:mc="http://schemas.openxmlformats.org/markup-compatibility/2006">
      <mc:Choice Requires="x14">
        <oleObject progId="Equation.DSMT4" shapeId="21976" r:id="rId15">
          <objectPr defaultSize="0" autoPict="0" r:id="rId9">
            <anchor moveWithCells="1" sizeWithCells="1">
              <from>
                <xdr:col>0</xdr:col>
                <xdr:colOff>914400</xdr:colOff>
                <xdr:row>91</xdr:row>
                <xdr:rowOff>123825</xdr:rowOff>
              </from>
              <to>
                <xdr:col>2</xdr:col>
                <xdr:colOff>771525</xdr:colOff>
                <xdr:row>95</xdr:row>
                <xdr:rowOff>47625</xdr:rowOff>
              </to>
            </anchor>
          </objectPr>
        </oleObject>
      </mc:Choice>
      <mc:Fallback>
        <oleObject progId="Equation.DSMT4" shapeId="21976" r:id="rId15"/>
      </mc:Fallback>
    </mc:AlternateContent>
    <mc:AlternateContent xmlns:mc="http://schemas.openxmlformats.org/markup-compatibility/2006">
      <mc:Choice Requires="x14">
        <oleObject progId="Equation.DSMT4" shapeId="21977" r:id="rId16">
          <objectPr defaultSize="0" autoPict="0" r:id="rId11">
            <anchor moveWithCells="1" sizeWithCells="1">
              <from>
                <xdr:col>2</xdr:col>
                <xdr:colOff>76200</xdr:colOff>
                <xdr:row>80</xdr:row>
                <xdr:rowOff>66675</xdr:rowOff>
              </from>
              <to>
                <xdr:col>2</xdr:col>
                <xdr:colOff>800100</xdr:colOff>
                <xdr:row>82</xdr:row>
                <xdr:rowOff>161925</xdr:rowOff>
              </to>
            </anchor>
          </objectPr>
        </oleObject>
      </mc:Choice>
      <mc:Fallback>
        <oleObject progId="Equation.DSMT4" shapeId="21977" r:id="rId16"/>
      </mc:Fallback>
    </mc:AlternateContent>
    <mc:AlternateContent xmlns:mc="http://schemas.openxmlformats.org/markup-compatibility/2006">
      <mc:Choice Requires="x14">
        <oleObject progId="Equation.DSMT4" shapeId="21980" r:id="rId17">
          <objectPr defaultSize="0" autoPict="0" r:id="rId7">
            <anchor moveWithCells="1" sizeWithCells="1">
              <from>
                <xdr:col>19</xdr:col>
                <xdr:colOff>571500</xdr:colOff>
                <xdr:row>137</xdr:row>
                <xdr:rowOff>76200</xdr:rowOff>
              </from>
              <to>
                <xdr:col>23</xdr:col>
                <xdr:colOff>9525</xdr:colOff>
                <xdr:row>140</xdr:row>
                <xdr:rowOff>9525</xdr:rowOff>
              </to>
            </anchor>
          </objectPr>
        </oleObject>
      </mc:Choice>
      <mc:Fallback>
        <oleObject progId="Equation.DSMT4" shapeId="21980" r:id="rId17"/>
      </mc:Fallback>
    </mc:AlternateContent>
    <mc:AlternateContent xmlns:mc="http://schemas.openxmlformats.org/markup-compatibility/2006">
      <mc:Choice Requires="x14">
        <oleObject progId="Equation.DSMT4" shapeId="21985" r:id="rId18">
          <objectPr defaultSize="0" autoPict="0" r:id="rId5">
            <anchor moveWithCells="1" sizeWithCells="1">
              <from>
                <xdr:col>1</xdr:col>
                <xdr:colOff>9525</xdr:colOff>
                <xdr:row>160</xdr:row>
                <xdr:rowOff>180975</xdr:rowOff>
              </from>
              <to>
                <xdr:col>2</xdr:col>
                <xdr:colOff>752475</xdr:colOff>
                <xdr:row>164</xdr:row>
                <xdr:rowOff>57150</xdr:rowOff>
              </to>
            </anchor>
          </objectPr>
        </oleObject>
      </mc:Choice>
      <mc:Fallback>
        <oleObject progId="Equation.DSMT4" shapeId="21985" r:id="rId18"/>
      </mc:Fallback>
    </mc:AlternateContent>
    <mc:AlternateContent xmlns:mc="http://schemas.openxmlformats.org/markup-compatibility/2006">
      <mc:Choice Requires="x14">
        <oleObject progId="Equation.DSMT4" shapeId="21986" r:id="rId19">
          <objectPr defaultSize="0" autoPict="0" r:id="rId9">
            <anchor moveWithCells="1" sizeWithCells="1">
              <from>
                <xdr:col>0</xdr:col>
                <xdr:colOff>914400</xdr:colOff>
                <xdr:row>164</xdr:row>
                <xdr:rowOff>123825</xdr:rowOff>
              </from>
              <to>
                <xdr:col>2</xdr:col>
                <xdr:colOff>771525</xdr:colOff>
                <xdr:row>168</xdr:row>
                <xdr:rowOff>47625</xdr:rowOff>
              </to>
            </anchor>
          </objectPr>
        </oleObject>
      </mc:Choice>
      <mc:Fallback>
        <oleObject progId="Equation.DSMT4" shapeId="21986" r:id="rId19"/>
      </mc:Fallback>
    </mc:AlternateContent>
    <mc:AlternateContent xmlns:mc="http://schemas.openxmlformats.org/markup-compatibility/2006">
      <mc:Choice Requires="x14">
        <oleObject progId="Equation.DSMT4" shapeId="21987" r:id="rId20">
          <objectPr defaultSize="0" autoPict="0" r:id="rId11">
            <anchor moveWithCells="1" sizeWithCells="1">
              <from>
                <xdr:col>2</xdr:col>
                <xdr:colOff>76200</xdr:colOff>
                <xdr:row>153</xdr:row>
                <xdr:rowOff>66675</xdr:rowOff>
              </from>
              <to>
                <xdr:col>2</xdr:col>
                <xdr:colOff>800100</xdr:colOff>
                <xdr:row>155</xdr:row>
                <xdr:rowOff>161925</xdr:rowOff>
              </to>
            </anchor>
          </objectPr>
        </oleObject>
      </mc:Choice>
      <mc:Fallback>
        <oleObject progId="Equation.DSMT4" shapeId="21987" r:id="rId20"/>
      </mc:Fallback>
    </mc:AlternateContent>
    <mc:AlternateContent xmlns:mc="http://schemas.openxmlformats.org/markup-compatibility/2006">
      <mc:Choice Requires="x14">
        <oleObject progId="Equation.DSMT4" shapeId="21966" r:id="rId21">
          <objectPr defaultSize="0" autoPict="0" r:id="rId22">
            <anchor moveWithCells="1" sizeWithCells="1">
              <from>
                <xdr:col>1</xdr:col>
                <xdr:colOff>180975</xdr:colOff>
                <xdr:row>28</xdr:row>
                <xdr:rowOff>38100</xdr:rowOff>
              </from>
              <to>
                <xdr:col>2</xdr:col>
                <xdr:colOff>800100</xdr:colOff>
                <xdr:row>30</xdr:row>
                <xdr:rowOff>180975</xdr:rowOff>
              </to>
            </anchor>
          </objectPr>
        </oleObject>
      </mc:Choice>
      <mc:Fallback>
        <oleObject progId="Equation.DSMT4" shapeId="21966" r:id="rId21"/>
      </mc:Fallback>
    </mc:AlternateContent>
    <mc:AlternateContent xmlns:mc="http://schemas.openxmlformats.org/markup-compatibility/2006">
      <mc:Choice Requires="x14">
        <oleObject progId="Equation.DSMT4" shapeId="21967" r:id="rId23">
          <objectPr defaultSize="0" autoPict="0" r:id="rId24">
            <anchor moveWithCells="1" sizeWithCells="1">
              <from>
                <xdr:col>9</xdr:col>
                <xdr:colOff>28575</xdr:colOff>
                <xdr:row>19</xdr:row>
                <xdr:rowOff>104775</xdr:rowOff>
              </from>
              <to>
                <xdr:col>16</xdr:col>
                <xdr:colOff>714375</xdr:colOff>
                <xdr:row>32</xdr:row>
                <xdr:rowOff>0</xdr:rowOff>
              </to>
            </anchor>
          </objectPr>
        </oleObject>
      </mc:Choice>
      <mc:Fallback>
        <oleObject progId="Equation.DSMT4" shapeId="21967" r:id="rId23"/>
      </mc:Fallback>
    </mc:AlternateContent>
    <mc:AlternateContent xmlns:mc="http://schemas.openxmlformats.org/markup-compatibility/2006">
      <mc:Choice Requires="x14">
        <oleObject progId="Equation.DSMT4" shapeId="21970" r:id="rId25">
          <objectPr defaultSize="0" autoPict="0" r:id="rId26">
            <anchor moveWithCells="1" sizeWithCells="1">
              <from>
                <xdr:col>6</xdr:col>
                <xdr:colOff>57150</xdr:colOff>
                <xdr:row>18</xdr:row>
                <xdr:rowOff>123825</xdr:rowOff>
              </from>
              <to>
                <xdr:col>6</xdr:col>
                <xdr:colOff>790575</xdr:colOff>
                <xdr:row>20</xdr:row>
                <xdr:rowOff>85725</xdr:rowOff>
              </to>
            </anchor>
          </objectPr>
        </oleObject>
      </mc:Choice>
      <mc:Fallback>
        <oleObject progId="Equation.DSMT4" shapeId="21970" r:id="rId25"/>
      </mc:Fallback>
    </mc:AlternateContent>
    <mc:AlternateContent xmlns:mc="http://schemas.openxmlformats.org/markup-compatibility/2006">
      <mc:Choice Requires="x14">
        <oleObject progId="Equation.DSMT4" shapeId="21971" r:id="rId27">
          <objectPr defaultSize="0" autoPict="0" r:id="rId28">
            <anchor moveWithCells="1" sizeWithCells="1">
              <from>
                <xdr:col>4</xdr:col>
                <xdr:colOff>523875</xdr:colOff>
                <xdr:row>26</xdr:row>
                <xdr:rowOff>19050</xdr:rowOff>
              </from>
              <to>
                <xdr:col>6</xdr:col>
                <xdr:colOff>857250</xdr:colOff>
                <xdr:row>29</xdr:row>
                <xdr:rowOff>28575</xdr:rowOff>
              </to>
            </anchor>
          </objectPr>
        </oleObject>
      </mc:Choice>
      <mc:Fallback>
        <oleObject progId="Equation.DSMT4" shapeId="21971" r:id="rId27"/>
      </mc:Fallback>
    </mc:AlternateContent>
    <mc:AlternateContent xmlns:mc="http://schemas.openxmlformats.org/markup-compatibility/2006">
      <mc:Choice Requires="x14">
        <oleObject progId="Equation.DSMT4" shapeId="21972" r:id="rId29">
          <objectPr defaultSize="0" autoPict="0" r:id="rId30">
            <anchor moveWithCells="1" sizeWithCells="1">
              <from>
                <xdr:col>5</xdr:col>
                <xdr:colOff>571500</xdr:colOff>
                <xdr:row>20</xdr:row>
                <xdr:rowOff>28575</xdr:rowOff>
              </from>
              <to>
                <xdr:col>7</xdr:col>
                <xdr:colOff>19050</xdr:colOff>
                <xdr:row>23</xdr:row>
                <xdr:rowOff>28575</xdr:rowOff>
              </to>
            </anchor>
          </objectPr>
        </oleObject>
      </mc:Choice>
      <mc:Fallback>
        <oleObject progId="Equation.DSMT4" shapeId="21972" r:id="rId29"/>
      </mc:Fallback>
    </mc:AlternateContent>
    <mc:AlternateContent xmlns:mc="http://schemas.openxmlformats.org/markup-compatibility/2006">
      <mc:Choice Requires="x14">
        <oleObject progId="Equation.DSMT4" shapeId="21973" r:id="rId31">
          <objectPr defaultSize="0" autoPict="0" r:id="rId32">
            <anchor moveWithCells="1" sizeWithCells="1">
              <from>
                <xdr:col>4</xdr:col>
                <xdr:colOff>304800</xdr:colOff>
                <xdr:row>23</xdr:row>
                <xdr:rowOff>38100</xdr:rowOff>
              </from>
              <to>
                <xdr:col>6</xdr:col>
                <xdr:colOff>857250</xdr:colOff>
                <xdr:row>26</xdr:row>
                <xdr:rowOff>28575</xdr:rowOff>
              </to>
            </anchor>
          </objectPr>
        </oleObject>
      </mc:Choice>
      <mc:Fallback>
        <oleObject progId="Equation.DSMT4" shapeId="21973" r:id="rId31"/>
      </mc:Fallback>
    </mc:AlternateContent>
    <mc:AlternateContent xmlns:mc="http://schemas.openxmlformats.org/markup-compatibility/2006">
      <mc:Choice Requires="x14">
        <oleObject progId="Equation.DSMT4" shapeId="21978" r:id="rId33">
          <objectPr defaultSize="0" autoPict="0" r:id="rId22">
            <anchor moveWithCells="1" sizeWithCells="1">
              <from>
                <xdr:col>1</xdr:col>
                <xdr:colOff>180975</xdr:colOff>
                <xdr:row>84</xdr:row>
                <xdr:rowOff>38100</xdr:rowOff>
              </from>
              <to>
                <xdr:col>2</xdr:col>
                <xdr:colOff>800100</xdr:colOff>
                <xdr:row>86</xdr:row>
                <xdr:rowOff>180975</xdr:rowOff>
              </to>
            </anchor>
          </objectPr>
        </oleObject>
      </mc:Choice>
      <mc:Fallback>
        <oleObject progId="Equation.DSMT4" shapeId="21978" r:id="rId33"/>
      </mc:Fallback>
    </mc:AlternateContent>
    <mc:AlternateContent xmlns:mc="http://schemas.openxmlformats.org/markup-compatibility/2006">
      <mc:Choice Requires="x14">
        <oleObject progId="Equation.DSMT4" shapeId="21979" r:id="rId34">
          <objectPr defaultSize="0" autoPict="0" r:id="rId24">
            <anchor moveWithCells="1" sizeWithCells="1">
              <from>
                <xdr:col>9</xdr:col>
                <xdr:colOff>28575</xdr:colOff>
                <xdr:row>75</xdr:row>
                <xdr:rowOff>104775</xdr:rowOff>
              </from>
              <to>
                <xdr:col>16</xdr:col>
                <xdr:colOff>714375</xdr:colOff>
                <xdr:row>88</xdr:row>
                <xdr:rowOff>0</xdr:rowOff>
              </to>
            </anchor>
          </objectPr>
        </oleObject>
      </mc:Choice>
      <mc:Fallback>
        <oleObject progId="Equation.DSMT4" shapeId="21979" r:id="rId34"/>
      </mc:Fallback>
    </mc:AlternateContent>
    <mc:AlternateContent xmlns:mc="http://schemas.openxmlformats.org/markup-compatibility/2006">
      <mc:Choice Requires="x14">
        <oleObject progId="Equation.DSMT4" shapeId="21981" r:id="rId35">
          <objectPr defaultSize="0" autoPict="0" r:id="rId26">
            <anchor moveWithCells="1" sizeWithCells="1">
              <from>
                <xdr:col>6</xdr:col>
                <xdr:colOff>57150</xdr:colOff>
                <xdr:row>74</xdr:row>
                <xdr:rowOff>123825</xdr:rowOff>
              </from>
              <to>
                <xdr:col>6</xdr:col>
                <xdr:colOff>790575</xdr:colOff>
                <xdr:row>76</xdr:row>
                <xdr:rowOff>85725</xdr:rowOff>
              </to>
            </anchor>
          </objectPr>
        </oleObject>
      </mc:Choice>
      <mc:Fallback>
        <oleObject progId="Equation.DSMT4" shapeId="21981" r:id="rId35"/>
      </mc:Fallback>
    </mc:AlternateContent>
    <mc:AlternateContent xmlns:mc="http://schemas.openxmlformats.org/markup-compatibility/2006">
      <mc:Choice Requires="x14">
        <oleObject progId="Equation.DSMT4" shapeId="21982" r:id="rId36">
          <objectPr defaultSize="0" autoPict="0" r:id="rId28">
            <anchor moveWithCells="1" sizeWithCells="1">
              <from>
                <xdr:col>4</xdr:col>
                <xdr:colOff>523875</xdr:colOff>
                <xdr:row>82</xdr:row>
                <xdr:rowOff>19050</xdr:rowOff>
              </from>
              <to>
                <xdr:col>6</xdr:col>
                <xdr:colOff>857250</xdr:colOff>
                <xdr:row>85</xdr:row>
                <xdr:rowOff>28575</xdr:rowOff>
              </to>
            </anchor>
          </objectPr>
        </oleObject>
      </mc:Choice>
      <mc:Fallback>
        <oleObject progId="Equation.DSMT4" shapeId="21982" r:id="rId36"/>
      </mc:Fallback>
    </mc:AlternateContent>
    <mc:AlternateContent xmlns:mc="http://schemas.openxmlformats.org/markup-compatibility/2006">
      <mc:Choice Requires="x14">
        <oleObject progId="Equation.DSMT4" shapeId="21983" r:id="rId37">
          <objectPr defaultSize="0" autoPict="0" r:id="rId30">
            <anchor moveWithCells="1" sizeWithCells="1">
              <from>
                <xdr:col>5</xdr:col>
                <xdr:colOff>571500</xdr:colOff>
                <xdr:row>76</xdr:row>
                <xdr:rowOff>28575</xdr:rowOff>
              </from>
              <to>
                <xdr:col>7</xdr:col>
                <xdr:colOff>19050</xdr:colOff>
                <xdr:row>79</xdr:row>
                <xdr:rowOff>28575</xdr:rowOff>
              </to>
            </anchor>
          </objectPr>
        </oleObject>
      </mc:Choice>
      <mc:Fallback>
        <oleObject progId="Equation.DSMT4" shapeId="21983" r:id="rId37"/>
      </mc:Fallback>
    </mc:AlternateContent>
    <mc:AlternateContent xmlns:mc="http://schemas.openxmlformats.org/markup-compatibility/2006">
      <mc:Choice Requires="x14">
        <oleObject progId="Equation.DSMT4" shapeId="21984" r:id="rId38">
          <objectPr defaultSize="0" autoPict="0" r:id="rId32">
            <anchor moveWithCells="1" sizeWithCells="1">
              <from>
                <xdr:col>4</xdr:col>
                <xdr:colOff>304800</xdr:colOff>
                <xdr:row>79</xdr:row>
                <xdr:rowOff>38100</xdr:rowOff>
              </from>
              <to>
                <xdr:col>6</xdr:col>
                <xdr:colOff>857250</xdr:colOff>
                <xdr:row>82</xdr:row>
                <xdr:rowOff>28575</xdr:rowOff>
              </to>
            </anchor>
          </objectPr>
        </oleObject>
      </mc:Choice>
      <mc:Fallback>
        <oleObject progId="Equation.DSMT4" shapeId="21984" r:id="rId38"/>
      </mc:Fallback>
    </mc:AlternateContent>
    <mc:AlternateContent xmlns:mc="http://schemas.openxmlformats.org/markup-compatibility/2006">
      <mc:Choice Requires="x14">
        <oleObject progId="Equation.DSMT4" shapeId="21988" r:id="rId39">
          <objectPr defaultSize="0" autoPict="0" r:id="rId22">
            <anchor moveWithCells="1" sizeWithCells="1">
              <from>
                <xdr:col>1</xdr:col>
                <xdr:colOff>180975</xdr:colOff>
                <xdr:row>157</xdr:row>
                <xdr:rowOff>38100</xdr:rowOff>
              </from>
              <to>
                <xdr:col>2</xdr:col>
                <xdr:colOff>800100</xdr:colOff>
                <xdr:row>159</xdr:row>
                <xdr:rowOff>180975</xdr:rowOff>
              </to>
            </anchor>
          </objectPr>
        </oleObject>
      </mc:Choice>
      <mc:Fallback>
        <oleObject progId="Equation.DSMT4" shapeId="21988" r:id="rId39"/>
      </mc:Fallback>
    </mc:AlternateContent>
    <mc:AlternateContent xmlns:mc="http://schemas.openxmlformats.org/markup-compatibility/2006">
      <mc:Choice Requires="x14">
        <oleObject progId="Equation.DSMT4" shapeId="21989" r:id="rId40">
          <objectPr defaultSize="0" autoPict="0" r:id="rId24">
            <anchor moveWithCells="1" sizeWithCells="1">
              <from>
                <xdr:col>9</xdr:col>
                <xdr:colOff>28575</xdr:colOff>
                <xdr:row>148</xdr:row>
                <xdr:rowOff>104775</xdr:rowOff>
              </from>
              <to>
                <xdr:col>16</xdr:col>
                <xdr:colOff>714375</xdr:colOff>
                <xdr:row>161</xdr:row>
                <xdr:rowOff>0</xdr:rowOff>
              </to>
            </anchor>
          </objectPr>
        </oleObject>
      </mc:Choice>
      <mc:Fallback>
        <oleObject progId="Equation.DSMT4" shapeId="21989" r:id="rId40"/>
      </mc:Fallback>
    </mc:AlternateContent>
    <mc:AlternateContent xmlns:mc="http://schemas.openxmlformats.org/markup-compatibility/2006">
      <mc:Choice Requires="x14">
        <oleObject progId="Equation.DSMT4" shapeId="21990" r:id="rId41">
          <objectPr defaultSize="0" autoPict="0" r:id="rId26">
            <anchor moveWithCells="1" sizeWithCells="1">
              <from>
                <xdr:col>6</xdr:col>
                <xdr:colOff>57150</xdr:colOff>
                <xdr:row>147</xdr:row>
                <xdr:rowOff>123825</xdr:rowOff>
              </from>
              <to>
                <xdr:col>6</xdr:col>
                <xdr:colOff>790575</xdr:colOff>
                <xdr:row>149</xdr:row>
                <xdr:rowOff>85725</xdr:rowOff>
              </to>
            </anchor>
          </objectPr>
        </oleObject>
      </mc:Choice>
      <mc:Fallback>
        <oleObject progId="Equation.DSMT4" shapeId="21990" r:id="rId41"/>
      </mc:Fallback>
    </mc:AlternateContent>
    <mc:AlternateContent xmlns:mc="http://schemas.openxmlformats.org/markup-compatibility/2006">
      <mc:Choice Requires="x14">
        <oleObject progId="Equation.DSMT4" shapeId="21991" r:id="rId42">
          <objectPr defaultSize="0" autoPict="0" r:id="rId28">
            <anchor moveWithCells="1" sizeWithCells="1">
              <from>
                <xdr:col>4</xdr:col>
                <xdr:colOff>523875</xdr:colOff>
                <xdr:row>155</xdr:row>
                <xdr:rowOff>19050</xdr:rowOff>
              </from>
              <to>
                <xdr:col>6</xdr:col>
                <xdr:colOff>857250</xdr:colOff>
                <xdr:row>158</xdr:row>
                <xdr:rowOff>28575</xdr:rowOff>
              </to>
            </anchor>
          </objectPr>
        </oleObject>
      </mc:Choice>
      <mc:Fallback>
        <oleObject progId="Equation.DSMT4" shapeId="21991" r:id="rId42"/>
      </mc:Fallback>
    </mc:AlternateContent>
    <mc:AlternateContent xmlns:mc="http://schemas.openxmlformats.org/markup-compatibility/2006">
      <mc:Choice Requires="x14">
        <oleObject progId="Equation.DSMT4" shapeId="21992" r:id="rId43">
          <objectPr defaultSize="0" autoPict="0" r:id="rId30">
            <anchor moveWithCells="1" sizeWithCells="1">
              <from>
                <xdr:col>5</xdr:col>
                <xdr:colOff>571500</xdr:colOff>
                <xdr:row>149</xdr:row>
                <xdr:rowOff>28575</xdr:rowOff>
              </from>
              <to>
                <xdr:col>7</xdr:col>
                <xdr:colOff>19050</xdr:colOff>
                <xdr:row>152</xdr:row>
                <xdr:rowOff>28575</xdr:rowOff>
              </to>
            </anchor>
          </objectPr>
        </oleObject>
      </mc:Choice>
      <mc:Fallback>
        <oleObject progId="Equation.DSMT4" shapeId="21992" r:id="rId43"/>
      </mc:Fallback>
    </mc:AlternateContent>
    <mc:AlternateContent xmlns:mc="http://schemas.openxmlformats.org/markup-compatibility/2006">
      <mc:Choice Requires="x14">
        <oleObject progId="Equation.DSMT4" shapeId="21993" r:id="rId44">
          <objectPr defaultSize="0" autoPict="0" r:id="rId32">
            <anchor moveWithCells="1" sizeWithCells="1">
              <from>
                <xdr:col>4</xdr:col>
                <xdr:colOff>304800</xdr:colOff>
                <xdr:row>152</xdr:row>
                <xdr:rowOff>38100</xdr:rowOff>
              </from>
              <to>
                <xdr:col>6</xdr:col>
                <xdr:colOff>857250</xdr:colOff>
                <xdr:row>155</xdr:row>
                <xdr:rowOff>28575</xdr:rowOff>
              </to>
            </anchor>
          </objectPr>
        </oleObject>
      </mc:Choice>
      <mc:Fallback>
        <oleObject progId="Equation.DSMT4" shapeId="21993" r:id="rId44"/>
      </mc:Fallback>
    </mc:AlternateContent>
    <mc:AlternateContent xmlns:mc="http://schemas.openxmlformats.org/markup-compatibility/2006">
      <mc:Choice Requires="x14">
        <oleObject progId="Equation.DSMT4" shapeId="21994" r:id="rId45">
          <objectPr defaultSize="0" autoPict="0" r:id="rId5">
            <anchor moveWithCells="1" sizeWithCells="1">
              <from>
                <xdr:col>1</xdr:col>
                <xdr:colOff>9525</xdr:colOff>
                <xdr:row>244</xdr:row>
                <xdr:rowOff>180975</xdr:rowOff>
              </from>
              <to>
                <xdr:col>2</xdr:col>
                <xdr:colOff>752475</xdr:colOff>
                <xdr:row>248</xdr:row>
                <xdr:rowOff>57150</xdr:rowOff>
              </to>
            </anchor>
          </objectPr>
        </oleObject>
      </mc:Choice>
      <mc:Fallback>
        <oleObject progId="Equation.DSMT4" shapeId="21994" r:id="rId45"/>
      </mc:Fallback>
    </mc:AlternateContent>
    <mc:AlternateContent xmlns:mc="http://schemas.openxmlformats.org/markup-compatibility/2006">
      <mc:Choice Requires="x14">
        <oleObject progId="Equation.DSMT4" shapeId="21995" r:id="rId46">
          <objectPr defaultSize="0" autoPict="0" r:id="rId9">
            <anchor moveWithCells="1" sizeWithCells="1">
              <from>
                <xdr:col>0</xdr:col>
                <xdr:colOff>914400</xdr:colOff>
                <xdr:row>248</xdr:row>
                <xdr:rowOff>123825</xdr:rowOff>
              </from>
              <to>
                <xdr:col>2</xdr:col>
                <xdr:colOff>771525</xdr:colOff>
                <xdr:row>252</xdr:row>
                <xdr:rowOff>47625</xdr:rowOff>
              </to>
            </anchor>
          </objectPr>
        </oleObject>
      </mc:Choice>
      <mc:Fallback>
        <oleObject progId="Equation.DSMT4" shapeId="21995" r:id="rId46"/>
      </mc:Fallback>
    </mc:AlternateContent>
    <mc:AlternateContent xmlns:mc="http://schemas.openxmlformats.org/markup-compatibility/2006">
      <mc:Choice Requires="x14">
        <oleObject progId="Equation.DSMT4" shapeId="21996" r:id="rId47">
          <objectPr defaultSize="0" autoPict="0" r:id="rId11">
            <anchor moveWithCells="1" sizeWithCells="1">
              <from>
                <xdr:col>2</xdr:col>
                <xdr:colOff>76200</xdr:colOff>
                <xdr:row>237</xdr:row>
                <xdr:rowOff>66675</xdr:rowOff>
              </from>
              <to>
                <xdr:col>2</xdr:col>
                <xdr:colOff>800100</xdr:colOff>
                <xdr:row>239</xdr:row>
                <xdr:rowOff>161925</xdr:rowOff>
              </to>
            </anchor>
          </objectPr>
        </oleObject>
      </mc:Choice>
      <mc:Fallback>
        <oleObject progId="Equation.DSMT4" shapeId="21996" r:id="rId47"/>
      </mc:Fallback>
    </mc:AlternateContent>
    <mc:AlternateContent xmlns:mc="http://schemas.openxmlformats.org/markup-compatibility/2006">
      <mc:Choice Requires="x14">
        <oleObject progId="Equation.DSMT4" shapeId="21997" r:id="rId48">
          <objectPr defaultSize="0" autoPict="0" r:id="rId22">
            <anchor moveWithCells="1" sizeWithCells="1">
              <from>
                <xdr:col>1</xdr:col>
                <xdr:colOff>180975</xdr:colOff>
                <xdr:row>241</xdr:row>
                <xdr:rowOff>38100</xdr:rowOff>
              </from>
              <to>
                <xdr:col>2</xdr:col>
                <xdr:colOff>800100</xdr:colOff>
                <xdr:row>243</xdr:row>
                <xdr:rowOff>180975</xdr:rowOff>
              </to>
            </anchor>
          </objectPr>
        </oleObject>
      </mc:Choice>
      <mc:Fallback>
        <oleObject progId="Equation.DSMT4" shapeId="21997" r:id="rId48"/>
      </mc:Fallback>
    </mc:AlternateContent>
    <mc:AlternateContent xmlns:mc="http://schemas.openxmlformats.org/markup-compatibility/2006">
      <mc:Choice Requires="x14">
        <oleObject progId="Equation.DSMT4" shapeId="21998" r:id="rId49">
          <objectPr defaultSize="0" autoPict="0" r:id="rId24">
            <anchor moveWithCells="1" sizeWithCells="1">
              <from>
                <xdr:col>9</xdr:col>
                <xdr:colOff>28575</xdr:colOff>
                <xdr:row>232</xdr:row>
                <xdr:rowOff>104775</xdr:rowOff>
              </from>
              <to>
                <xdr:col>16</xdr:col>
                <xdr:colOff>714375</xdr:colOff>
                <xdr:row>245</xdr:row>
                <xdr:rowOff>0</xdr:rowOff>
              </to>
            </anchor>
          </objectPr>
        </oleObject>
      </mc:Choice>
      <mc:Fallback>
        <oleObject progId="Equation.DSMT4" shapeId="21998" r:id="rId49"/>
      </mc:Fallback>
    </mc:AlternateContent>
    <mc:AlternateContent xmlns:mc="http://schemas.openxmlformats.org/markup-compatibility/2006">
      <mc:Choice Requires="x14">
        <oleObject progId="Equation.DSMT4" shapeId="21999" r:id="rId50">
          <objectPr defaultSize="0" autoPict="0" r:id="rId26">
            <anchor moveWithCells="1" sizeWithCells="1">
              <from>
                <xdr:col>6</xdr:col>
                <xdr:colOff>57150</xdr:colOff>
                <xdr:row>231</xdr:row>
                <xdr:rowOff>123825</xdr:rowOff>
              </from>
              <to>
                <xdr:col>6</xdr:col>
                <xdr:colOff>790575</xdr:colOff>
                <xdr:row>233</xdr:row>
                <xdr:rowOff>85725</xdr:rowOff>
              </to>
            </anchor>
          </objectPr>
        </oleObject>
      </mc:Choice>
      <mc:Fallback>
        <oleObject progId="Equation.DSMT4" shapeId="21999" r:id="rId50"/>
      </mc:Fallback>
    </mc:AlternateContent>
    <mc:AlternateContent xmlns:mc="http://schemas.openxmlformats.org/markup-compatibility/2006">
      <mc:Choice Requires="x14">
        <oleObject progId="Equation.DSMT4" shapeId="22000" r:id="rId51">
          <objectPr defaultSize="0" autoPict="0" r:id="rId28">
            <anchor moveWithCells="1" sizeWithCells="1">
              <from>
                <xdr:col>4</xdr:col>
                <xdr:colOff>523875</xdr:colOff>
                <xdr:row>239</xdr:row>
                <xdr:rowOff>19050</xdr:rowOff>
              </from>
              <to>
                <xdr:col>6</xdr:col>
                <xdr:colOff>857250</xdr:colOff>
                <xdr:row>242</xdr:row>
                <xdr:rowOff>28575</xdr:rowOff>
              </to>
            </anchor>
          </objectPr>
        </oleObject>
      </mc:Choice>
      <mc:Fallback>
        <oleObject progId="Equation.DSMT4" shapeId="22000" r:id="rId51"/>
      </mc:Fallback>
    </mc:AlternateContent>
    <mc:AlternateContent xmlns:mc="http://schemas.openxmlformats.org/markup-compatibility/2006">
      <mc:Choice Requires="x14">
        <oleObject progId="Equation.DSMT4" shapeId="22001" r:id="rId52">
          <objectPr defaultSize="0" autoPict="0" r:id="rId30">
            <anchor moveWithCells="1" sizeWithCells="1">
              <from>
                <xdr:col>5</xdr:col>
                <xdr:colOff>571500</xdr:colOff>
                <xdr:row>233</xdr:row>
                <xdr:rowOff>28575</xdr:rowOff>
              </from>
              <to>
                <xdr:col>7</xdr:col>
                <xdr:colOff>19050</xdr:colOff>
                <xdr:row>236</xdr:row>
                <xdr:rowOff>28575</xdr:rowOff>
              </to>
            </anchor>
          </objectPr>
        </oleObject>
      </mc:Choice>
      <mc:Fallback>
        <oleObject progId="Equation.DSMT4" shapeId="22001" r:id="rId52"/>
      </mc:Fallback>
    </mc:AlternateContent>
    <mc:AlternateContent xmlns:mc="http://schemas.openxmlformats.org/markup-compatibility/2006">
      <mc:Choice Requires="x14">
        <oleObject progId="Equation.DSMT4" shapeId="22002" r:id="rId53">
          <objectPr defaultSize="0" autoPict="0" r:id="rId32">
            <anchor moveWithCells="1" sizeWithCells="1">
              <from>
                <xdr:col>4</xdr:col>
                <xdr:colOff>304800</xdr:colOff>
                <xdr:row>236</xdr:row>
                <xdr:rowOff>38100</xdr:rowOff>
              </from>
              <to>
                <xdr:col>6</xdr:col>
                <xdr:colOff>857250</xdr:colOff>
                <xdr:row>239</xdr:row>
                <xdr:rowOff>28575</xdr:rowOff>
              </to>
            </anchor>
          </objectPr>
        </oleObject>
      </mc:Choice>
      <mc:Fallback>
        <oleObject progId="Equation.DSMT4" shapeId="22002" r:id="rId5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346"/>
  <sheetViews>
    <sheetView tabSelected="1" workbookViewId="0">
      <selection activeCell="L8" sqref="L8"/>
    </sheetView>
  </sheetViews>
  <sheetFormatPr baseColWidth="10" defaultRowHeight="15" x14ac:dyDescent="0.25"/>
  <cols>
    <col min="1" max="1" width="12.7109375" style="3" customWidth="1"/>
    <col min="2" max="2" width="16.28515625" style="3" customWidth="1"/>
    <col min="3" max="3" width="12.28515625" style="3" customWidth="1"/>
    <col min="4" max="7" width="13.28515625" style="3" customWidth="1"/>
    <col min="8" max="8" width="14.7109375" style="3" customWidth="1"/>
    <col min="9" max="16384" width="11.42578125" style="3"/>
  </cols>
  <sheetData>
    <row r="1" spans="2:9" x14ac:dyDescent="0.25">
      <c r="B1" s="1"/>
      <c r="C1" s="2"/>
    </row>
    <row r="2" spans="2:9" ht="18.75" x14ac:dyDescent="0.25">
      <c r="B2" s="1"/>
      <c r="C2" s="5" t="s">
        <v>186</v>
      </c>
    </row>
    <row r="3" spans="2:9" ht="18.75" x14ac:dyDescent="0.25">
      <c r="C3" s="5" t="s">
        <v>185</v>
      </c>
    </row>
    <row r="4" spans="2:9" x14ac:dyDescent="0.25">
      <c r="B4" s="6"/>
    </row>
    <row r="6" spans="2:9" x14ac:dyDescent="0.25">
      <c r="I6" s="23"/>
    </row>
    <row r="11" spans="2:9" x14ac:dyDescent="0.25">
      <c r="C11" s="1"/>
    </row>
    <row r="12" spans="2:9" x14ac:dyDescent="0.25">
      <c r="B12" s="1"/>
    </row>
    <row r="13" spans="2:9" x14ac:dyDescent="0.25">
      <c r="B13" s="1"/>
    </row>
    <row r="14" spans="2:9" x14ac:dyDescent="0.25">
      <c r="C14" s="7"/>
    </row>
    <row r="16" spans="2:9" ht="18.75" x14ac:dyDescent="0.25">
      <c r="E16" s="5"/>
    </row>
    <row r="17" spans="2:8" ht="18.75" x14ac:dyDescent="0.3">
      <c r="D17" s="24" t="s">
        <v>217</v>
      </c>
      <c r="E17" s="5"/>
    </row>
    <row r="18" spans="2:8" ht="18.75" x14ac:dyDescent="0.25">
      <c r="C18" s="5"/>
      <c r="D18" s="5" t="s">
        <v>218</v>
      </c>
      <c r="E18" s="5"/>
    </row>
    <row r="20" spans="2:8" ht="18" x14ac:dyDescent="0.25">
      <c r="C20" s="1"/>
      <c r="D20" s="14" t="s">
        <v>193</v>
      </c>
      <c r="E20" s="25">
        <f>1/8</f>
        <v>0.125</v>
      </c>
    </row>
    <row r="21" spans="2:8" x14ac:dyDescent="0.25">
      <c r="C21" s="1"/>
      <c r="E21" s="25"/>
      <c r="G21" s="13" t="s">
        <v>86</v>
      </c>
    </row>
    <row r="22" spans="2:8" x14ac:dyDescent="0.25">
      <c r="C22" s="1"/>
      <c r="D22" s="3" t="s">
        <v>194</v>
      </c>
      <c r="E22" s="25">
        <f>1/(2/3)*2*(1+0.25)*0.01</f>
        <v>3.7499999999999999E-2</v>
      </c>
    </row>
    <row r="23" spans="2:8" x14ac:dyDescent="0.25">
      <c r="C23" s="1"/>
      <c r="D23" s="9"/>
      <c r="E23" s="11"/>
      <c r="F23" s="17"/>
    </row>
    <row r="24" spans="2:8" x14ac:dyDescent="0.25">
      <c r="D24" s="7" t="s">
        <v>132</v>
      </c>
      <c r="E24" s="25">
        <v>0.01</v>
      </c>
      <c r="H24" s="26">
        <f>E24*E20*E20*E38*E38-2</f>
        <v>-1.9804281936244739</v>
      </c>
    </row>
    <row r="25" spans="2:8" x14ac:dyDescent="0.25">
      <c r="C25" s="13"/>
      <c r="E25" s="25"/>
      <c r="H25" s="26"/>
    </row>
    <row r="26" spans="2:8" x14ac:dyDescent="0.25">
      <c r="C26" s="16" t="s">
        <v>133</v>
      </c>
      <c r="E26" s="26">
        <f>-0.6*PI()*PI()</f>
        <v>-5.9217626406536148</v>
      </c>
      <c r="H26" s="26"/>
    </row>
    <row r="27" spans="2:8" x14ac:dyDescent="0.25">
      <c r="C27" s="17"/>
      <c r="D27" s="17"/>
      <c r="E27" s="17"/>
      <c r="H27" s="26">
        <f>2*E34+E20*E20*E20*E20*(E30-E38*E38)</f>
        <v>-0.19661081688960655</v>
      </c>
    </row>
    <row r="28" spans="2:8" x14ac:dyDescent="0.25">
      <c r="C28" s="17"/>
      <c r="D28" s="17"/>
      <c r="E28" s="17"/>
      <c r="H28" s="26"/>
    </row>
    <row r="29" spans="2:8" x14ac:dyDescent="0.25">
      <c r="C29" s="17"/>
      <c r="D29" s="17"/>
      <c r="E29" s="17"/>
      <c r="G29" s="15"/>
      <c r="H29" s="26"/>
    </row>
    <row r="30" spans="2:8" x14ac:dyDescent="0.25">
      <c r="B30" s="3" t="s">
        <v>134</v>
      </c>
      <c r="C30" s="17"/>
      <c r="D30" s="17"/>
      <c r="E30" s="27">
        <f>0.8*POWER(PI(),4)</f>
        <v>77.927272827201946</v>
      </c>
      <c r="F30" s="17"/>
      <c r="H30" s="26">
        <f>1+2*H33-E24*E22*E38*E38</f>
        <v>5.7530276646987373</v>
      </c>
    </row>
    <row r="31" spans="2:8" x14ac:dyDescent="0.25">
      <c r="C31" s="17"/>
      <c r="D31" s="17"/>
      <c r="E31" s="17"/>
      <c r="F31" s="17"/>
      <c r="H31" s="26"/>
    </row>
    <row r="32" spans="2:8" x14ac:dyDescent="0.25">
      <c r="F32" s="17"/>
      <c r="H32" s="26"/>
    </row>
    <row r="33" spans="1:25" x14ac:dyDescent="0.25">
      <c r="F33" s="17"/>
      <c r="H33" s="26">
        <f>E22/E20/E20</f>
        <v>2.4</v>
      </c>
    </row>
    <row r="34" spans="1:25" x14ac:dyDescent="0.25">
      <c r="E34" s="3">
        <f>E26*E20*E20</f>
        <v>-9.2527541260212731E-2</v>
      </c>
    </row>
    <row r="35" spans="1:25" x14ac:dyDescent="0.25">
      <c r="D35" s="13"/>
      <c r="E35" s="20"/>
      <c r="F35" s="17"/>
    </row>
    <row r="36" spans="1:25" x14ac:dyDescent="0.25">
      <c r="D36" s="13"/>
      <c r="E36" s="20"/>
    </row>
    <row r="37" spans="1:25" x14ac:dyDescent="0.25">
      <c r="D37" s="13"/>
      <c r="E37" s="20"/>
      <c r="F37" s="17"/>
      <c r="G37" s="3" t="s">
        <v>87</v>
      </c>
      <c r="H37" s="3">
        <f>100000*MDETERM(B44:W65)</f>
        <v>7.710047079745021E-4</v>
      </c>
    </row>
    <row r="38" spans="1:25" x14ac:dyDescent="0.25">
      <c r="D38" s="13"/>
      <c r="E38" s="28">
        <v>11.191941779841766</v>
      </c>
      <c r="F38" s="17"/>
      <c r="L38" s="4"/>
      <c r="M38" s="7"/>
      <c r="N38" s="29"/>
    </row>
    <row r="39" spans="1:25" x14ac:dyDescent="0.25">
      <c r="D39" s="13"/>
      <c r="E39" s="20"/>
      <c r="F39" s="17"/>
      <c r="L39" s="4"/>
      <c r="M39" s="7"/>
      <c r="N39" s="29"/>
    </row>
    <row r="40" spans="1:25" x14ac:dyDescent="0.25">
      <c r="D40" s="13"/>
      <c r="E40" s="20"/>
      <c r="F40" s="17"/>
      <c r="L40" s="4"/>
      <c r="M40" s="7"/>
      <c r="N40" s="29"/>
    </row>
    <row r="41" spans="1:25" x14ac:dyDescent="0.25">
      <c r="C41" s="17"/>
      <c r="D41" s="20"/>
      <c r="E41" s="17"/>
      <c r="F41" s="17"/>
      <c r="L41" s="4"/>
      <c r="M41" s="7"/>
      <c r="N41" s="29"/>
    </row>
    <row r="42" spans="1:25" x14ac:dyDescent="0.25">
      <c r="C42" s="17"/>
      <c r="D42" s="20"/>
      <c r="E42" s="17"/>
      <c r="F42" s="17"/>
      <c r="L42" s="4"/>
      <c r="M42" s="7"/>
      <c r="N42" s="29"/>
    </row>
    <row r="43" spans="1:25" x14ac:dyDescent="0.25">
      <c r="B43" s="4" t="s">
        <v>0</v>
      </c>
      <c r="C43" s="4" t="s">
        <v>97</v>
      </c>
      <c r="D43" s="4" t="s">
        <v>1</v>
      </c>
      <c r="E43" s="4" t="s">
        <v>98</v>
      </c>
      <c r="F43" s="4" t="s">
        <v>2</v>
      </c>
      <c r="G43" s="4" t="s">
        <v>99</v>
      </c>
      <c r="H43" s="4" t="s">
        <v>3</v>
      </c>
      <c r="I43" s="4" t="s">
        <v>100</v>
      </c>
      <c r="J43" s="4" t="s">
        <v>4</v>
      </c>
      <c r="K43" s="4" t="s">
        <v>101</v>
      </c>
      <c r="L43" s="4" t="s">
        <v>5</v>
      </c>
      <c r="M43" s="4" t="s">
        <v>102</v>
      </c>
      <c r="N43" s="4" t="s">
        <v>6</v>
      </c>
      <c r="O43" s="4" t="s">
        <v>103</v>
      </c>
      <c r="P43" s="4" t="s">
        <v>7</v>
      </c>
      <c r="Q43" s="4" t="s">
        <v>104</v>
      </c>
      <c r="R43" s="4" t="s">
        <v>31</v>
      </c>
      <c r="S43" s="4" t="s">
        <v>105</v>
      </c>
      <c r="T43" s="4" t="s">
        <v>32</v>
      </c>
      <c r="U43" s="4" t="s">
        <v>106</v>
      </c>
      <c r="V43" s="4" t="s">
        <v>33</v>
      </c>
      <c r="W43" s="4" t="s">
        <v>107</v>
      </c>
    </row>
    <row r="44" spans="1:25" x14ac:dyDescent="0.25">
      <c r="A44" s="3" t="s">
        <v>9</v>
      </c>
      <c r="B44" s="8">
        <f>$E$34</f>
        <v>-9.2527541260212731E-2</v>
      </c>
      <c r="C44" s="8">
        <v>1</v>
      </c>
      <c r="D44" s="8">
        <f>-$H$27</f>
        <v>0.19661081688960655</v>
      </c>
      <c r="E44" s="8">
        <f>$H$24</f>
        <v>-1.9804281936244739</v>
      </c>
      <c r="F44" s="8">
        <f>$E$34</f>
        <v>-9.2527541260212731E-2</v>
      </c>
      <c r="G44" s="8">
        <v>1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Y44" s="8"/>
    </row>
    <row r="45" spans="1:25" x14ac:dyDescent="0.25">
      <c r="A45" s="3" t="s">
        <v>10</v>
      </c>
      <c r="B45" s="8">
        <v>1</v>
      </c>
      <c r="C45" s="8">
        <f>-$H$33</f>
        <v>-2.4</v>
      </c>
      <c r="D45" s="8">
        <v>-2</v>
      </c>
      <c r="E45" s="8">
        <f>$H$30</f>
        <v>5.7530276646987373</v>
      </c>
      <c r="F45" s="8">
        <v>1</v>
      </c>
      <c r="G45" s="8">
        <f>-$H$33</f>
        <v>-2.4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Y45" s="8"/>
    </row>
    <row r="46" spans="1:25" x14ac:dyDescent="0.25">
      <c r="A46" s="3" t="s">
        <v>11</v>
      </c>
      <c r="B46" s="8">
        <v>0</v>
      </c>
      <c r="C46" s="8">
        <v>0</v>
      </c>
      <c r="D46" s="8">
        <f>$E$34</f>
        <v>-9.2527541260212731E-2</v>
      </c>
      <c r="E46" s="8">
        <v>1</v>
      </c>
      <c r="F46" s="8">
        <f>-$H$27</f>
        <v>0.19661081688960655</v>
      </c>
      <c r="G46" s="8">
        <f>$H$24</f>
        <v>-1.9804281936244739</v>
      </c>
      <c r="H46" s="8">
        <f>$E$34</f>
        <v>-9.2527541260212731E-2</v>
      </c>
      <c r="I46" s="8">
        <v>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Y46" s="8"/>
    </row>
    <row r="47" spans="1:25" x14ac:dyDescent="0.25">
      <c r="A47" s="3" t="s">
        <v>12</v>
      </c>
      <c r="B47" s="8">
        <v>0</v>
      </c>
      <c r="C47" s="8">
        <v>0</v>
      </c>
      <c r="D47" s="8">
        <v>1</v>
      </c>
      <c r="E47" s="8">
        <f>-$H$33</f>
        <v>-2.4</v>
      </c>
      <c r="F47" s="8">
        <v>-2</v>
      </c>
      <c r="G47" s="8">
        <f>$H$30</f>
        <v>5.7530276646987373</v>
      </c>
      <c r="H47" s="8">
        <v>1</v>
      </c>
      <c r="I47" s="8">
        <f>-$H$33</f>
        <v>-2.4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Y47" s="8"/>
    </row>
    <row r="48" spans="1:25" x14ac:dyDescent="0.25">
      <c r="A48" s="3" t="s">
        <v>13</v>
      </c>
      <c r="B48" s="8">
        <v>0</v>
      </c>
      <c r="C48" s="8">
        <v>0</v>
      </c>
      <c r="D48" s="8">
        <v>0</v>
      </c>
      <c r="E48" s="8">
        <v>0</v>
      </c>
      <c r="F48" s="8">
        <f>$E$34</f>
        <v>-9.2527541260212731E-2</v>
      </c>
      <c r="G48" s="8">
        <v>1</v>
      </c>
      <c r="H48" s="8">
        <f>-$H$27</f>
        <v>0.19661081688960655</v>
      </c>
      <c r="I48" s="8">
        <f>$H$24</f>
        <v>-1.9804281936244739</v>
      </c>
      <c r="J48" s="8">
        <f>$E$34</f>
        <v>-9.2527541260212731E-2</v>
      </c>
      <c r="K48" s="8">
        <v>1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Y48" s="8"/>
    </row>
    <row r="49" spans="1:25" x14ac:dyDescent="0.25">
      <c r="A49" s="3" t="s">
        <v>14</v>
      </c>
      <c r="B49" s="8">
        <v>0</v>
      </c>
      <c r="C49" s="8">
        <v>0</v>
      </c>
      <c r="D49" s="8">
        <v>0</v>
      </c>
      <c r="E49" s="8">
        <v>0</v>
      </c>
      <c r="F49" s="8">
        <v>1</v>
      </c>
      <c r="G49" s="8">
        <f>-$H$33</f>
        <v>-2.4</v>
      </c>
      <c r="H49" s="8">
        <v>-2</v>
      </c>
      <c r="I49" s="8">
        <f>$H$30</f>
        <v>5.7530276646987373</v>
      </c>
      <c r="J49" s="8">
        <v>1</v>
      </c>
      <c r="K49" s="8">
        <f>-$H$33</f>
        <v>-2.4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Y49" s="8"/>
    </row>
    <row r="50" spans="1:25" x14ac:dyDescent="0.25">
      <c r="A50" s="3" t="s">
        <v>15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f>$E$34</f>
        <v>-9.2527541260212731E-2</v>
      </c>
      <c r="I50" s="8">
        <v>1</v>
      </c>
      <c r="J50" s="8">
        <f>-$H$27</f>
        <v>0.19661081688960655</v>
      </c>
      <c r="K50" s="8">
        <f>$H$24</f>
        <v>-1.9804281936244739</v>
      </c>
      <c r="L50" s="8">
        <f>$E$34</f>
        <v>-9.2527541260212731E-2</v>
      </c>
      <c r="M50" s="8">
        <v>1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Y50" s="8"/>
    </row>
    <row r="51" spans="1:25" x14ac:dyDescent="0.25">
      <c r="A51" s="3" t="s">
        <v>16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1</v>
      </c>
      <c r="I51" s="8">
        <f>-$H$33</f>
        <v>-2.4</v>
      </c>
      <c r="J51" s="8">
        <v>-2</v>
      </c>
      <c r="K51" s="8">
        <f>$H$30</f>
        <v>5.7530276646987373</v>
      </c>
      <c r="L51" s="8">
        <v>1</v>
      </c>
      <c r="M51" s="8">
        <f>-$H$33</f>
        <v>-2.4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Y51" s="8"/>
    </row>
    <row r="52" spans="1:25" x14ac:dyDescent="0.25">
      <c r="A52" s="3" t="s">
        <v>17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f>$E$34</f>
        <v>-9.2527541260212731E-2</v>
      </c>
      <c r="K52" s="8">
        <v>1</v>
      </c>
      <c r="L52" s="8">
        <f>-$H$27</f>
        <v>0.19661081688960655</v>
      </c>
      <c r="M52" s="8">
        <f>$H$24</f>
        <v>-1.9804281936244739</v>
      </c>
      <c r="N52" s="8">
        <f>$E$34</f>
        <v>-9.2527541260212731E-2</v>
      </c>
      <c r="O52" s="8">
        <v>1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Y52" s="8"/>
    </row>
    <row r="53" spans="1:25" x14ac:dyDescent="0.25">
      <c r="A53" s="3" t="s">
        <v>18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</v>
      </c>
      <c r="K53" s="8">
        <f>-$H$33</f>
        <v>-2.4</v>
      </c>
      <c r="L53" s="8">
        <v>-2</v>
      </c>
      <c r="M53" s="8">
        <f>$H$30</f>
        <v>5.7530276646987373</v>
      </c>
      <c r="N53" s="8">
        <v>1</v>
      </c>
      <c r="O53" s="8">
        <f>-$H$33</f>
        <v>-2.4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Y53" s="8"/>
    </row>
    <row r="54" spans="1:25" x14ac:dyDescent="0.25">
      <c r="A54" s="3" t="s">
        <v>21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f>$E$34</f>
        <v>-9.2527541260212731E-2</v>
      </c>
      <c r="M54" s="8">
        <v>1</v>
      </c>
      <c r="N54" s="8">
        <f>-$H$27</f>
        <v>0.19661081688960655</v>
      </c>
      <c r="O54" s="8">
        <f>$H$24</f>
        <v>-1.9804281936244739</v>
      </c>
      <c r="P54" s="8">
        <f>$E$34</f>
        <v>-9.2527541260212731E-2</v>
      </c>
      <c r="Q54" s="8">
        <v>1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Y54" s="8"/>
    </row>
    <row r="55" spans="1:25" x14ac:dyDescent="0.25">
      <c r="A55" s="3" t="s">
        <v>22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1</v>
      </c>
      <c r="M55" s="8">
        <f>-$H$33</f>
        <v>-2.4</v>
      </c>
      <c r="N55" s="8">
        <v>-2</v>
      </c>
      <c r="O55" s="8">
        <f>$H$30</f>
        <v>5.7530276646987373</v>
      </c>
      <c r="P55" s="8">
        <v>1</v>
      </c>
      <c r="Q55" s="8">
        <f>-$H$33</f>
        <v>-2.4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Y55" s="8"/>
    </row>
    <row r="56" spans="1:25" x14ac:dyDescent="0.25">
      <c r="A56" s="3" t="s">
        <v>23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f>$E$34</f>
        <v>-9.2527541260212731E-2</v>
      </c>
      <c r="O56" s="8">
        <v>1</v>
      </c>
      <c r="P56" s="8">
        <f>-$H$27</f>
        <v>0.19661081688960655</v>
      </c>
      <c r="Q56" s="8">
        <f>$H$24</f>
        <v>-1.9804281936244739</v>
      </c>
      <c r="R56" s="8">
        <f>$E$34</f>
        <v>-9.2527541260212731E-2</v>
      </c>
      <c r="S56" s="8">
        <v>1</v>
      </c>
      <c r="T56" s="8">
        <v>0</v>
      </c>
      <c r="U56" s="8">
        <v>0</v>
      </c>
      <c r="V56" s="8">
        <v>0</v>
      </c>
      <c r="W56" s="8">
        <v>0</v>
      </c>
      <c r="Y56" s="8"/>
    </row>
    <row r="57" spans="1:25" x14ac:dyDescent="0.25">
      <c r="A57" s="3" t="s">
        <v>24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1</v>
      </c>
      <c r="O57" s="8">
        <f>-$H$33</f>
        <v>-2.4</v>
      </c>
      <c r="P57" s="8">
        <v>-2</v>
      </c>
      <c r="Q57" s="8">
        <f>$H$30</f>
        <v>5.7530276646987373</v>
      </c>
      <c r="R57" s="8">
        <v>1</v>
      </c>
      <c r="S57" s="8">
        <f>-$H$33</f>
        <v>-2.4</v>
      </c>
      <c r="T57" s="8">
        <v>0</v>
      </c>
      <c r="U57" s="8">
        <v>0</v>
      </c>
      <c r="V57" s="8">
        <v>0</v>
      </c>
      <c r="W57" s="8">
        <v>0</v>
      </c>
      <c r="Y57" s="8"/>
    </row>
    <row r="58" spans="1:25" x14ac:dyDescent="0.25">
      <c r="A58" s="3" t="s">
        <v>25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f>$E$34</f>
        <v>-9.2527541260212731E-2</v>
      </c>
      <c r="Q58" s="8">
        <v>1</v>
      </c>
      <c r="R58" s="8">
        <f>-$H$27</f>
        <v>0.19661081688960655</v>
      </c>
      <c r="S58" s="8">
        <f>$H$24</f>
        <v>-1.9804281936244739</v>
      </c>
      <c r="T58" s="8">
        <f>$E$34</f>
        <v>-9.2527541260212731E-2</v>
      </c>
      <c r="U58" s="8">
        <v>1</v>
      </c>
      <c r="V58" s="8">
        <v>0</v>
      </c>
      <c r="W58" s="8">
        <v>0</v>
      </c>
      <c r="Y58" s="8"/>
    </row>
    <row r="59" spans="1:25" x14ac:dyDescent="0.25">
      <c r="A59" s="3" t="s">
        <v>26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1</v>
      </c>
      <c r="Q59" s="8">
        <f>-$H$33</f>
        <v>-2.4</v>
      </c>
      <c r="R59" s="8">
        <v>-2</v>
      </c>
      <c r="S59" s="8">
        <f>$H$30</f>
        <v>5.7530276646987373</v>
      </c>
      <c r="T59" s="8">
        <v>1</v>
      </c>
      <c r="U59" s="8">
        <f>-$H$33</f>
        <v>-2.4</v>
      </c>
      <c r="V59" s="8">
        <v>0</v>
      </c>
      <c r="W59" s="8">
        <v>0</v>
      </c>
      <c r="Y59" s="8"/>
    </row>
    <row r="60" spans="1:25" x14ac:dyDescent="0.25">
      <c r="A60" s="3" t="s">
        <v>27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f>$E$34</f>
        <v>-9.2527541260212731E-2</v>
      </c>
      <c r="S60" s="8">
        <v>1</v>
      </c>
      <c r="T60" s="8">
        <f>-$H$27</f>
        <v>0.19661081688960655</v>
      </c>
      <c r="U60" s="8">
        <f>$H$24</f>
        <v>-1.9804281936244739</v>
      </c>
      <c r="V60" s="8">
        <f>$E$34</f>
        <v>-9.2527541260212731E-2</v>
      </c>
      <c r="W60" s="8">
        <v>1</v>
      </c>
      <c r="Y60" s="8"/>
    </row>
    <row r="61" spans="1:25" x14ac:dyDescent="0.25">
      <c r="A61" s="3" t="s">
        <v>28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1</v>
      </c>
      <c r="S61" s="8">
        <f>-$H$33</f>
        <v>-2.4</v>
      </c>
      <c r="T61" s="8">
        <v>-2</v>
      </c>
      <c r="U61" s="8">
        <f>$H$30</f>
        <v>5.7530276646987373</v>
      </c>
      <c r="V61" s="8">
        <v>1</v>
      </c>
      <c r="W61" s="8">
        <f>-$H$33</f>
        <v>-2.4</v>
      </c>
      <c r="Y61" s="8"/>
    </row>
    <row r="62" spans="1:25" x14ac:dyDescent="0.25">
      <c r="A62" s="3" t="s">
        <v>108</v>
      </c>
      <c r="B62" s="8">
        <v>0</v>
      </c>
      <c r="C62" s="8">
        <v>0</v>
      </c>
      <c r="D62" s="8">
        <v>1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Y62" s="8"/>
    </row>
    <row r="63" spans="1:25" x14ac:dyDescent="0.25">
      <c r="A63" s="3" t="s">
        <v>109</v>
      </c>
      <c r="B63" s="8">
        <f>1/H33</f>
        <v>0.41666666666666669</v>
      </c>
      <c r="C63" s="8">
        <v>-1</v>
      </c>
      <c r="D63" s="8">
        <v>0</v>
      </c>
      <c r="E63" s="8">
        <v>0</v>
      </c>
      <c r="F63" s="8">
        <f>-1/H33</f>
        <v>-0.41666666666666669</v>
      </c>
      <c r="G63" s="8">
        <v>1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Y63" s="8"/>
    </row>
    <row r="64" spans="1:25" x14ac:dyDescent="0.25">
      <c r="A64" s="3" t="s">
        <v>110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1</v>
      </c>
      <c r="U64" s="8">
        <v>0</v>
      </c>
      <c r="V64" s="8">
        <v>0</v>
      </c>
      <c r="W64" s="8">
        <v>0</v>
      </c>
      <c r="Y64" s="8"/>
    </row>
    <row r="65" spans="1:25" x14ac:dyDescent="0.25">
      <c r="A65" s="3" t="s">
        <v>111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1</v>
      </c>
      <c r="V65" s="8">
        <v>0</v>
      </c>
      <c r="W65" s="8">
        <v>0</v>
      </c>
      <c r="Y65" s="8"/>
    </row>
    <row r="66" spans="1:25" x14ac:dyDescent="0.25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P66" s="8"/>
      <c r="W66" s="8"/>
    </row>
    <row r="67" spans="1:25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8"/>
    </row>
    <row r="68" spans="1:25" x14ac:dyDescent="0.25">
      <c r="C68" s="7"/>
      <c r="D68" s="8"/>
      <c r="E68" s="7"/>
      <c r="F68" s="7"/>
      <c r="G68" s="13"/>
      <c r="H68" s="7"/>
      <c r="I68" s="7"/>
      <c r="K68" s="7"/>
      <c r="L68" s="8"/>
    </row>
    <row r="69" spans="1:25" x14ac:dyDescent="0.25">
      <c r="C69" s="7"/>
      <c r="D69" s="8"/>
      <c r="E69" s="7"/>
      <c r="F69" s="7"/>
      <c r="G69" s="7"/>
      <c r="H69" s="4"/>
      <c r="I69" s="4"/>
      <c r="J69" s="10"/>
      <c r="K69" s="7"/>
      <c r="L69" s="8"/>
    </row>
    <row r="70" spans="1:25" x14ac:dyDescent="0.25">
      <c r="C70" s="7"/>
      <c r="D70" s="8"/>
      <c r="E70" s="7"/>
      <c r="F70" s="8"/>
      <c r="G70" s="7"/>
      <c r="H70" s="8"/>
      <c r="I70" s="8"/>
      <c r="J70" s="8"/>
      <c r="K70" s="7"/>
      <c r="L70" s="8"/>
    </row>
    <row r="71" spans="1:25" x14ac:dyDescent="0.25">
      <c r="C71" s="7"/>
      <c r="D71" s="8"/>
      <c r="E71" s="7"/>
      <c r="F71" s="8"/>
      <c r="G71" s="7"/>
      <c r="H71" s="8"/>
      <c r="I71" s="8"/>
      <c r="J71" s="8"/>
      <c r="K71" s="7"/>
      <c r="L71" s="8"/>
    </row>
    <row r="72" spans="1:25" x14ac:dyDescent="0.25">
      <c r="B72" s="1"/>
    </row>
    <row r="73" spans="1:25" ht="18.75" x14ac:dyDescent="0.25">
      <c r="D73" s="5"/>
    </row>
    <row r="74" spans="1:25" ht="18.75" x14ac:dyDescent="0.3">
      <c r="C74" s="24" t="s">
        <v>217</v>
      </c>
      <c r="D74" s="5"/>
    </row>
    <row r="75" spans="1:25" ht="18.75" x14ac:dyDescent="0.25">
      <c r="C75" s="5" t="s">
        <v>219</v>
      </c>
      <c r="E75" s="5"/>
    </row>
    <row r="77" spans="1:25" ht="18" x14ac:dyDescent="0.25">
      <c r="C77" s="1"/>
      <c r="D77" s="14" t="s">
        <v>193</v>
      </c>
      <c r="E77" s="25">
        <f>1/16</f>
        <v>6.25E-2</v>
      </c>
    </row>
    <row r="78" spans="1:25" x14ac:dyDescent="0.25">
      <c r="C78" s="1"/>
      <c r="E78" s="25"/>
      <c r="G78" s="13" t="s">
        <v>86</v>
      </c>
    </row>
    <row r="79" spans="1:25" x14ac:dyDescent="0.25">
      <c r="C79" s="1"/>
      <c r="D79" s="3" t="s">
        <v>194</v>
      </c>
      <c r="E79" s="25">
        <f>1/(2/3)*2*(1+0.25)*0.01</f>
        <v>3.7499999999999999E-2</v>
      </c>
    </row>
    <row r="80" spans="1:25" x14ac:dyDescent="0.25">
      <c r="C80" s="1"/>
      <c r="D80" s="9"/>
      <c r="E80" s="11"/>
      <c r="F80" s="17"/>
    </row>
    <row r="81" spans="2:15" x14ac:dyDescent="0.25">
      <c r="D81" s="7" t="s">
        <v>132</v>
      </c>
      <c r="E81" s="25">
        <v>0.01</v>
      </c>
      <c r="H81" s="26">
        <f>E81*E77*E77*E95*E95-2</f>
        <v>-1.9950109507070861</v>
      </c>
    </row>
    <row r="82" spans="2:15" x14ac:dyDescent="0.25">
      <c r="C82" s="13"/>
      <c r="E82" s="25"/>
      <c r="H82" s="26"/>
    </row>
    <row r="83" spans="2:15" x14ac:dyDescent="0.25">
      <c r="C83" s="16" t="s">
        <v>133</v>
      </c>
      <c r="E83" s="26">
        <f>-0.6*PI()*PI()</f>
        <v>-5.9217626406536148</v>
      </c>
      <c r="H83" s="26"/>
    </row>
    <row r="84" spans="2:15" x14ac:dyDescent="0.25">
      <c r="C84" s="17"/>
      <c r="D84" s="17"/>
      <c r="E84" s="17"/>
      <c r="H84" s="26">
        <f>2*E91+E77*E77*E77*E77*(E87-E95*E95)</f>
        <v>-4.7023542191864699E-2</v>
      </c>
    </row>
    <row r="85" spans="2:15" x14ac:dyDescent="0.25">
      <c r="C85" s="17"/>
      <c r="D85" s="17"/>
      <c r="E85" s="17"/>
      <c r="H85" s="26"/>
    </row>
    <row r="86" spans="2:15" x14ac:dyDescent="0.25">
      <c r="C86" s="17"/>
      <c r="D86" s="17"/>
      <c r="E86" s="17"/>
      <c r="G86" s="15"/>
      <c r="H86" s="26"/>
    </row>
    <row r="87" spans="2:15" x14ac:dyDescent="0.25">
      <c r="B87" s="3" t="s">
        <v>134</v>
      </c>
      <c r="C87" s="17"/>
      <c r="D87" s="17"/>
      <c r="E87" s="27">
        <f>0.8*POWER(PI(),4)</f>
        <v>77.927272827201946</v>
      </c>
      <c r="F87" s="17"/>
      <c r="H87" s="26">
        <f>1+2*H90-E81*E79*E95*E95</f>
        <v>20.152105126788026</v>
      </c>
    </row>
    <row r="88" spans="2:15" x14ac:dyDescent="0.25">
      <c r="C88" s="17"/>
      <c r="D88" s="17"/>
      <c r="E88" s="17"/>
      <c r="F88" s="17"/>
      <c r="H88" s="26"/>
    </row>
    <row r="89" spans="2:15" x14ac:dyDescent="0.25">
      <c r="F89" s="17"/>
      <c r="H89" s="26"/>
    </row>
    <row r="90" spans="2:15" x14ac:dyDescent="0.25">
      <c r="F90" s="17"/>
      <c r="H90" s="26">
        <f>E79/E77/E77</f>
        <v>9.6</v>
      </c>
    </row>
    <row r="91" spans="2:15" x14ac:dyDescent="0.25">
      <c r="E91" s="3">
        <f>E83*E77*E77</f>
        <v>-2.3131885315053183E-2</v>
      </c>
    </row>
    <row r="92" spans="2:15" x14ac:dyDescent="0.25">
      <c r="D92" s="13"/>
      <c r="E92" s="20"/>
      <c r="F92" s="17"/>
    </row>
    <row r="93" spans="2:15" x14ac:dyDescent="0.25">
      <c r="D93" s="13"/>
      <c r="E93" s="20"/>
    </row>
    <row r="94" spans="2:15" x14ac:dyDescent="0.25">
      <c r="D94" s="13"/>
      <c r="E94" s="20"/>
      <c r="F94" s="17"/>
      <c r="G94" s="3" t="s">
        <v>87</v>
      </c>
      <c r="H94" s="3">
        <f>100000*MDETERM(B101:AM138)</f>
        <v>1.6687113508457384E-4</v>
      </c>
    </row>
    <row r="95" spans="2:15" x14ac:dyDescent="0.25">
      <c r="D95" s="13"/>
      <c r="E95" s="28">
        <v>11.301312397177414</v>
      </c>
      <c r="F95" s="17"/>
      <c r="L95" s="4"/>
      <c r="M95" s="7"/>
      <c r="N95" s="29"/>
      <c r="O95" s="29"/>
    </row>
    <row r="96" spans="2:15" x14ac:dyDescent="0.25">
      <c r="D96" s="13"/>
      <c r="E96" s="20"/>
      <c r="F96" s="17"/>
      <c r="L96" s="4"/>
      <c r="M96" s="7"/>
      <c r="N96" s="29"/>
      <c r="O96" s="29"/>
    </row>
    <row r="97" spans="1:39" x14ac:dyDescent="0.25">
      <c r="D97" s="13"/>
      <c r="E97" s="20"/>
      <c r="F97" s="17"/>
      <c r="L97" s="4"/>
      <c r="M97" s="7"/>
      <c r="N97" s="29"/>
      <c r="O97" s="29"/>
    </row>
    <row r="98" spans="1:39" x14ac:dyDescent="0.25">
      <c r="C98" s="17"/>
      <c r="D98" s="20"/>
      <c r="E98" s="17"/>
      <c r="F98" s="17"/>
      <c r="L98" s="4"/>
      <c r="M98" s="7"/>
      <c r="N98" s="29"/>
      <c r="O98" s="29"/>
    </row>
    <row r="99" spans="1:39" x14ac:dyDescent="0.25">
      <c r="C99" s="17"/>
      <c r="D99" s="20"/>
      <c r="E99" s="17"/>
      <c r="F99" s="17"/>
      <c r="L99" s="4"/>
      <c r="M99" s="7"/>
      <c r="N99" s="29"/>
      <c r="O99" s="29"/>
    </row>
    <row r="100" spans="1:39" x14ac:dyDescent="0.25">
      <c r="B100" s="4" t="s">
        <v>0</v>
      </c>
      <c r="C100" s="4" t="s">
        <v>97</v>
      </c>
      <c r="D100" s="4" t="s">
        <v>1</v>
      </c>
      <c r="E100" s="4" t="s">
        <v>98</v>
      </c>
      <c r="F100" s="4" t="s">
        <v>2</v>
      </c>
      <c r="G100" s="4" t="s">
        <v>99</v>
      </c>
      <c r="H100" s="4" t="s">
        <v>3</v>
      </c>
      <c r="I100" s="4" t="s">
        <v>100</v>
      </c>
      <c r="J100" s="4" t="s">
        <v>4</v>
      </c>
      <c r="K100" s="4" t="s">
        <v>101</v>
      </c>
      <c r="L100" s="4" t="s">
        <v>5</v>
      </c>
      <c r="M100" s="4" t="s">
        <v>102</v>
      </c>
      <c r="N100" s="4" t="s">
        <v>6</v>
      </c>
      <c r="O100" s="4" t="s">
        <v>103</v>
      </c>
      <c r="P100" s="4" t="s">
        <v>7</v>
      </c>
      <c r="Q100" s="4" t="s">
        <v>104</v>
      </c>
      <c r="R100" s="4" t="s">
        <v>31</v>
      </c>
      <c r="S100" s="4" t="s">
        <v>105</v>
      </c>
      <c r="T100" s="4" t="s">
        <v>32</v>
      </c>
      <c r="U100" s="4" t="s">
        <v>106</v>
      </c>
      <c r="V100" s="4" t="s">
        <v>33</v>
      </c>
      <c r="W100" s="4" t="s">
        <v>107</v>
      </c>
      <c r="X100" s="4" t="s">
        <v>42</v>
      </c>
      <c r="Y100" s="4" t="s">
        <v>112</v>
      </c>
      <c r="Z100" s="4" t="s">
        <v>43</v>
      </c>
      <c r="AA100" s="4" t="s">
        <v>113</v>
      </c>
      <c r="AB100" s="4" t="s">
        <v>44</v>
      </c>
      <c r="AC100" s="4" t="s">
        <v>114</v>
      </c>
      <c r="AD100" s="4" t="s">
        <v>45</v>
      </c>
      <c r="AE100" s="4" t="s">
        <v>115</v>
      </c>
      <c r="AF100" s="4" t="s">
        <v>56</v>
      </c>
      <c r="AG100" s="4" t="s">
        <v>116</v>
      </c>
      <c r="AH100" s="4" t="s">
        <v>57</v>
      </c>
      <c r="AI100" s="4" t="s">
        <v>117</v>
      </c>
      <c r="AJ100" s="4" t="s">
        <v>58</v>
      </c>
      <c r="AK100" s="4" t="s">
        <v>118</v>
      </c>
      <c r="AL100" s="4" t="s">
        <v>59</v>
      </c>
      <c r="AM100" s="4" t="s">
        <v>119</v>
      </c>
    </row>
    <row r="101" spans="1:39" x14ac:dyDescent="0.25">
      <c r="A101" s="3" t="s">
        <v>9</v>
      </c>
      <c r="B101" s="8">
        <f>$E$91</f>
        <v>-2.3131885315053183E-2</v>
      </c>
      <c r="C101" s="8">
        <v>1</v>
      </c>
      <c r="D101" s="8">
        <f>-$H$84</f>
        <v>4.7023542191864699E-2</v>
      </c>
      <c r="E101" s="8">
        <f>$H$81</f>
        <v>-1.9950109507070861</v>
      </c>
      <c r="F101" s="8">
        <f>$E$91</f>
        <v>-2.3131885315053183E-2</v>
      </c>
      <c r="G101" s="8">
        <v>1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</row>
    <row r="102" spans="1:39" x14ac:dyDescent="0.25">
      <c r="A102" s="3" t="s">
        <v>10</v>
      </c>
      <c r="B102" s="8">
        <v>1</v>
      </c>
      <c r="C102" s="8">
        <f>-$H$90</f>
        <v>-9.6</v>
      </c>
      <c r="D102" s="8">
        <v>-2</v>
      </c>
      <c r="E102" s="8">
        <f>$H$87</f>
        <v>20.152105126788026</v>
      </c>
      <c r="F102" s="8">
        <v>1</v>
      </c>
      <c r="G102" s="8">
        <f>-$H$90</f>
        <v>-9.6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</row>
    <row r="103" spans="1:39" x14ac:dyDescent="0.25">
      <c r="A103" s="3" t="s">
        <v>11</v>
      </c>
      <c r="B103" s="8">
        <v>0</v>
      </c>
      <c r="C103" s="8">
        <v>0</v>
      </c>
      <c r="D103" s="8">
        <f>$E$91</f>
        <v>-2.3131885315053183E-2</v>
      </c>
      <c r="E103" s="8">
        <v>1</v>
      </c>
      <c r="F103" s="8">
        <f>-$H$84</f>
        <v>4.7023542191864699E-2</v>
      </c>
      <c r="G103" s="8">
        <f>$H$81</f>
        <v>-1.9950109507070861</v>
      </c>
      <c r="H103" s="8">
        <f>$E$91</f>
        <v>-2.3131885315053183E-2</v>
      </c>
      <c r="I103" s="8">
        <v>1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</row>
    <row r="104" spans="1:39" x14ac:dyDescent="0.25">
      <c r="A104" s="3" t="s">
        <v>12</v>
      </c>
      <c r="B104" s="8">
        <v>0</v>
      </c>
      <c r="C104" s="8">
        <v>0</v>
      </c>
      <c r="D104" s="8">
        <v>1</v>
      </c>
      <c r="E104" s="8">
        <f>-$H$90</f>
        <v>-9.6</v>
      </c>
      <c r="F104" s="8">
        <v>-2</v>
      </c>
      <c r="G104" s="8">
        <f>$H$87</f>
        <v>20.152105126788026</v>
      </c>
      <c r="H104" s="8">
        <v>1</v>
      </c>
      <c r="I104" s="8">
        <f>-$H$90</f>
        <v>-9.6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</row>
    <row r="105" spans="1:39" x14ac:dyDescent="0.25">
      <c r="A105" s="3" t="s">
        <v>13</v>
      </c>
      <c r="B105" s="8">
        <v>0</v>
      </c>
      <c r="C105" s="8">
        <v>0</v>
      </c>
      <c r="D105" s="8">
        <v>0</v>
      </c>
      <c r="E105" s="8">
        <v>0</v>
      </c>
      <c r="F105" s="8">
        <f>$E$91</f>
        <v>-2.3131885315053183E-2</v>
      </c>
      <c r="G105" s="8">
        <v>1</v>
      </c>
      <c r="H105" s="8">
        <f>-$H$84</f>
        <v>4.7023542191864699E-2</v>
      </c>
      <c r="I105" s="8">
        <f>$H$81</f>
        <v>-1.9950109507070861</v>
      </c>
      <c r="J105" s="8">
        <f>$E$91</f>
        <v>-2.3131885315053183E-2</v>
      </c>
      <c r="K105" s="8">
        <v>1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</row>
    <row r="106" spans="1:39" x14ac:dyDescent="0.25">
      <c r="A106" s="3" t="s">
        <v>14</v>
      </c>
      <c r="B106" s="8">
        <v>0</v>
      </c>
      <c r="C106" s="8">
        <v>0</v>
      </c>
      <c r="D106" s="8">
        <v>0</v>
      </c>
      <c r="E106" s="8">
        <v>0</v>
      </c>
      <c r="F106" s="8">
        <v>1</v>
      </c>
      <c r="G106" s="8">
        <f>-$H$90</f>
        <v>-9.6</v>
      </c>
      <c r="H106" s="8">
        <v>-2</v>
      </c>
      <c r="I106" s="8">
        <f>$H$87</f>
        <v>20.152105126788026</v>
      </c>
      <c r="J106" s="8">
        <v>1</v>
      </c>
      <c r="K106" s="8">
        <f>-$H$90</f>
        <v>-9.6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</row>
    <row r="107" spans="1:39" x14ac:dyDescent="0.25">
      <c r="A107" s="3" t="s">
        <v>15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f>$E$91</f>
        <v>-2.3131885315053183E-2</v>
      </c>
      <c r="I107" s="8">
        <v>1</v>
      </c>
      <c r="J107" s="8">
        <f>-$H$84</f>
        <v>4.7023542191864699E-2</v>
      </c>
      <c r="K107" s="8">
        <f>$H$81</f>
        <v>-1.9950109507070861</v>
      </c>
      <c r="L107" s="8">
        <f>$E$91</f>
        <v>-2.3131885315053183E-2</v>
      </c>
      <c r="M107" s="8">
        <v>1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</row>
    <row r="108" spans="1:39" x14ac:dyDescent="0.25">
      <c r="A108" s="3" t="s">
        <v>16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1</v>
      </c>
      <c r="I108" s="8">
        <f>-$H$90</f>
        <v>-9.6</v>
      </c>
      <c r="J108" s="8">
        <v>-2</v>
      </c>
      <c r="K108" s="8">
        <f>$H$87</f>
        <v>20.152105126788026</v>
      </c>
      <c r="L108" s="8">
        <v>1</v>
      </c>
      <c r="M108" s="8">
        <f>-$H$90</f>
        <v>-9.6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</row>
    <row r="109" spans="1:39" x14ac:dyDescent="0.25">
      <c r="A109" s="3" t="s">
        <v>17</v>
      </c>
      <c r="B109" s="8">
        <v>0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f>$E$91</f>
        <v>-2.3131885315053183E-2</v>
      </c>
      <c r="K109" s="8">
        <v>1</v>
      </c>
      <c r="L109" s="8">
        <f>-$H$84</f>
        <v>4.7023542191864699E-2</v>
      </c>
      <c r="M109" s="8">
        <f>$H$81</f>
        <v>-1.9950109507070861</v>
      </c>
      <c r="N109" s="8">
        <f>$E$91</f>
        <v>-2.3131885315053183E-2</v>
      </c>
      <c r="O109" s="8">
        <v>1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  <c r="AM109" s="8">
        <v>0</v>
      </c>
    </row>
    <row r="110" spans="1:39" x14ac:dyDescent="0.25">
      <c r="A110" s="3" t="s">
        <v>18</v>
      </c>
      <c r="B110" s="8">
        <v>0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1</v>
      </c>
      <c r="K110" s="8">
        <f>-$H$90</f>
        <v>-9.6</v>
      </c>
      <c r="L110" s="8">
        <v>-2</v>
      </c>
      <c r="M110" s="8">
        <f>$H$87</f>
        <v>20.152105126788026</v>
      </c>
      <c r="N110" s="8">
        <v>1</v>
      </c>
      <c r="O110" s="8">
        <f>-$H$90</f>
        <v>-9.6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</row>
    <row r="111" spans="1:39" x14ac:dyDescent="0.25">
      <c r="A111" s="3" t="s">
        <v>21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f>$E$91</f>
        <v>-2.3131885315053183E-2</v>
      </c>
      <c r="M111" s="8">
        <v>1</v>
      </c>
      <c r="N111" s="8">
        <f>-$H$84</f>
        <v>4.7023542191864699E-2</v>
      </c>
      <c r="O111" s="8">
        <f>$H$81</f>
        <v>-1.9950109507070861</v>
      </c>
      <c r="P111" s="8">
        <f>$E$91</f>
        <v>-2.3131885315053183E-2</v>
      </c>
      <c r="Q111" s="8">
        <v>1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</row>
    <row r="112" spans="1:39" x14ac:dyDescent="0.25">
      <c r="A112" s="3" t="s">
        <v>22</v>
      </c>
      <c r="B112" s="8">
        <v>0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1</v>
      </c>
      <c r="M112" s="8">
        <f>-$H$90</f>
        <v>-9.6</v>
      </c>
      <c r="N112" s="8">
        <v>-2</v>
      </c>
      <c r="O112" s="8">
        <f>$H$87</f>
        <v>20.152105126788026</v>
      </c>
      <c r="P112" s="8">
        <v>1</v>
      </c>
      <c r="Q112" s="8">
        <f>-$H$90</f>
        <v>-9.6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</row>
    <row r="113" spans="1:39" x14ac:dyDescent="0.25">
      <c r="A113" s="3" t="s">
        <v>23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f>$E$91</f>
        <v>-2.3131885315053183E-2</v>
      </c>
      <c r="O113" s="8">
        <v>1</v>
      </c>
      <c r="P113" s="8">
        <f>-$H$84</f>
        <v>4.7023542191864699E-2</v>
      </c>
      <c r="Q113" s="8">
        <f>$H$81</f>
        <v>-1.9950109507070861</v>
      </c>
      <c r="R113" s="8">
        <f>$E$91</f>
        <v>-2.3131885315053183E-2</v>
      </c>
      <c r="S113" s="8">
        <v>1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</row>
    <row r="114" spans="1:39" x14ac:dyDescent="0.25">
      <c r="A114" s="3" t="s">
        <v>24</v>
      </c>
      <c r="B114" s="8">
        <v>0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1</v>
      </c>
      <c r="O114" s="8">
        <f>-$H$90</f>
        <v>-9.6</v>
      </c>
      <c r="P114" s="8">
        <v>-2</v>
      </c>
      <c r="Q114" s="8">
        <f>$H$87</f>
        <v>20.152105126788026</v>
      </c>
      <c r="R114" s="8">
        <v>1</v>
      </c>
      <c r="S114" s="8">
        <f>-$H$90</f>
        <v>-9.6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</row>
    <row r="115" spans="1:39" x14ac:dyDescent="0.25">
      <c r="A115" s="3" t="s">
        <v>25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f>$E$91</f>
        <v>-2.3131885315053183E-2</v>
      </c>
      <c r="Q115" s="8">
        <v>1</v>
      </c>
      <c r="R115" s="8">
        <f>-$H$84</f>
        <v>4.7023542191864699E-2</v>
      </c>
      <c r="S115" s="8">
        <f>$H$81</f>
        <v>-1.9950109507070861</v>
      </c>
      <c r="T115" s="8">
        <f>$E$91</f>
        <v>-2.3131885315053183E-2</v>
      </c>
      <c r="U115" s="8">
        <v>1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</row>
    <row r="116" spans="1:39" x14ac:dyDescent="0.25">
      <c r="A116" s="3" t="s">
        <v>26</v>
      </c>
      <c r="B116" s="8">
        <v>0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1</v>
      </c>
      <c r="Q116" s="8">
        <f>-$H$90</f>
        <v>-9.6</v>
      </c>
      <c r="R116" s="8">
        <v>-2</v>
      </c>
      <c r="S116" s="8">
        <f>$H$87</f>
        <v>20.152105126788026</v>
      </c>
      <c r="T116" s="8">
        <v>1</v>
      </c>
      <c r="U116" s="8">
        <f>-$H$90</f>
        <v>-9.6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</row>
    <row r="117" spans="1:39" x14ac:dyDescent="0.25">
      <c r="A117" s="3" t="s">
        <v>27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f>$E$91</f>
        <v>-2.3131885315053183E-2</v>
      </c>
      <c r="S117" s="8">
        <v>1</v>
      </c>
      <c r="T117" s="8">
        <f>-$H$84</f>
        <v>4.7023542191864699E-2</v>
      </c>
      <c r="U117" s="8">
        <f>$H$81</f>
        <v>-1.9950109507070861</v>
      </c>
      <c r="V117" s="8">
        <f>$E$91</f>
        <v>-2.3131885315053183E-2</v>
      </c>
      <c r="W117" s="8">
        <v>1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</row>
    <row r="118" spans="1:39" x14ac:dyDescent="0.25">
      <c r="A118" s="3" t="s">
        <v>28</v>
      </c>
      <c r="B118" s="8">
        <v>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1</v>
      </c>
      <c r="S118" s="8">
        <f>-$H$90</f>
        <v>-9.6</v>
      </c>
      <c r="T118" s="8">
        <v>-2</v>
      </c>
      <c r="U118" s="8">
        <f>$H$87</f>
        <v>20.152105126788026</v>
      </c>
      <c r="V118" s="8">
        <v>1</v>
      </c>
      <c r="W118" s="8">
        <f>-$H$90</f>
        <v>-9.6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</row>
    <row r="119" spans="1:39" x14ac:dyDescent="0.25">
      <c r="A119" s="3" t="s">
        <v>34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f>$E$91</f>
        <v>-2.3131885315053183E-2</v>
      </c>
      <c r="U119" s="8">
        <v>1</v>
      </c>
      <c r="V119" s="8">
        <f>-$H$84</f>
        <v>4.7023542191864699E-2</v>
      </c>
      <c r="W119" s="8">
        <f>$H$81</f>
        <v>-1.9950109507070861</v>
      </c>
      <c r="X119" s="8">
        <f>$E$91</f>
        <v>-2.3131885315053183E-2</v>
      </c>
      <c r="Y119" s="8">
        <v>1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</row>
    <row r="120" spans="1:39" x14ac:dyDescent="0.25">
      <c r="A120" s="3" t="s">
        <v>35</v>
      </c>
      <c r="B120" s="8">
        <v>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1</v>
      </c>
      <c r="U120" s="8">
        <f>-$H$90</f>
        <v>-9.6</v>
      </c>
      <c r="V120" s="8">
        <v>-2</v>
      </c>
      <c r="W120" s="8">
        <f>$H$87</f>
        <v>20.152105126788026</v>
      </c>
      <c r="X120" s="8">
        <v>1</v>
      </c>
      <c r="Y120" s="8">
        <f>-$H$90</f>
        <v>-9.6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</row>
    <row r="121" spans="1:39" x14ac:dyDescent="0.25">
      <c r="A121" s="3" t="s">
        <v>36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f>$E$91</f>
        <v>-2.3131885315053183E-2</v>
      </c>
      <c r="W121" s="8">
        <v>1</v>
      </c>
      <c r="X121" s="8">
        <f>-$H$84</f>
        <v>4.7023542191864699E-2</v>
      </c>
      <c r="Y121" s="8">
        <f>$H$81</f>
        <v>-1.9950109507070861</v>
      </c>
      <c r="Z121" s="8">
        <f>$E$91</f>
        <v>-2.3131885315053183E-2</v>
      </c>
      <c r="AA121" s="8">
        <v>1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8">
        <v>0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  <c r="AM121" s="8">
        <v>0</v>
      </c>
    </row>
    <row r="122" spans="1:39" x14ac:dyDescent="0.25">
      <c r="A122" s="3" t="s">
        <v>37</v>
      </c>
      <c r="B122" s="8">
        <v>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1</v>
      </c>
      <c r="W122" s="8">
        <f>-$H$90</f>
        <v>-9.6</v>
      </c>
      <c r="X122" s="8">
        <v>-2</v>
      </c>
      <c r="Y122" s="8">
        <f>$H$87</f>
        <v>20.152105126788026</v>
      </c>
      <c r="Z122" s="8">
        <v>1</v>
      </c>
      <c r="AA122" s="8">
        <f>-$H$90</f>
        <v>-9.6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</row>
    <row r="123" spans="1:39" x14ac:dyDescent="0.25">
      <c r="A123" s="3" t="s">
        <v>38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f>$E$91</f>
        <v>-2.3131885315053183E-2</v>
      </c>
      <c r="Y123" s="8">
        <v>1</v>
      </c>
      <c r="Z123" s="8">
        <f>-$H$84</f>
        <v>4.7023542191864699E-2</v>
      </c>
      <c r="AA123" s="8">
        <f>$H$81</f>
        <v>-1.9950109507070861</v>
      </c>
      <c r="AB123" s="8">
        <f>$E$91</f>
        <v>-2.3131885315053183E-2</v>
      </c>
      <c r="AC123" s="8">
        <v>1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</row>
    <row r="124" spans="1:39" x14ac:dyDescent="0.25">
      <c r="A124" s="3" t="s">
        <v>39</v>
      </c>
      <c r="B124" s="8">
        <v>0</v>
      </c>
      <c r="C124" s="8">
        <v>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1</v>
      </c>
      <c r="Y124" s="8">
        <f>-$H$90</f>
        <v>-9.6</v>
      </c>
      <c r="Z124" s="8">
        <v>-2</v>
      </c>
      <c r="AA124" s="8">
        <f>$H$87</f>
        <v>20.152105126788026</v>
      </c>
      <c r="AB124" s="8">
        <v>1</v>
      </c>
      <c r="AC124" s="8">
        <f>-$H$90</f>
        <v>-9.6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</row>
    <row r="125" spans="1:39" x14ac:dyDescent="0.25">
      <c r="A125" s="3" t="s">
        <v>40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f>$E$91</f>
        <v>-2.3131885315053183E-2</v>
      </c>
      <c r="AA125" s="8">
        <v>1</v>
      </c>
      <c r="AB125" s="8">
        <f>-$H$84</f>
        <v>4.7023542191864699E-2</v>
      </c>
      <c r="AC125" s="8">
        <f>$H$81</f>
        <v>-1.9950109507070861</v>
      </c>
      <c r="AD125" s="8">
        <f>$E$91</f>
        <v>-2.3131885315053183E-2</v>
      </c>
      <c r="AE125" s="8">
        <v>1</v>
      </c>
      <c r="AF125" s="8">
        <v>0</v>
      </c>
      <c r="AG125" s="8">
        <v>0</v>
      </c>
      <c r="AH125" s="8">
        <v>0</v>
      </c>
      <c r="AI125" s="8">
        <v>0</v>
      </c>
      <c r="AJ125" s="8">
        <v>0</v>
      </c>
      <c r="AK125" s="8">
        <v>0</v>
      </c>
      <c r="AL125" s="8">
        <v>0</v>
      </c>
      <c r="AM125" s="8">
        <v>0</v>
      </c>
    </row>
    <row r="126" spans="1:39" x14ac:dyDescent="0.25">
      <c r="A126" s="3" t="s">
        <v>41</v>
      </c>
      <c r="B126" s="8">
        <v>0</v>
      </c>
      <c r="C126" s="8">
        <v>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1</v>
      </c>
      <c r="AA126" s="8">
        <f>-$H$90</f>
        <v>-9.6</v>
      </c>
      <c r="AB126" s="8">
        <v>-2</v>
      </c>
      <c r="AC126" s="8">
        <f>$H$87</f>
        <v>20.152105126788026</v>
      </c>
      <c r="AD126" s="8">
        <v>1</v>
      </c>
      <c r="AE126" s="8">
        <f>-$H$90</f>
        <v>-9.6</v>
      </c>
      <c r="AF126" s="8">
        <v>0</v>
      </c>
      <c r="AG126" s="8">
        <v>0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</row>
    <row r="127" spans="1:39" x14ac:dyDescent="0.25">
      <c r="A127" s="3" t="s">
        <v>46</v>
      </c>
      <c r="B127" s="8">
        <v>0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f>$E$91</f>
        <v>-2.3131885315053183E-2</v>
      </c>
      <c r="AC127" s="8">
        <v>1</v>
      </c>
      <c r="AD127" s="8">
        <f>-$H$84</f>
        <v>4.7023542191864699E-2</v>
      </c>
      <c r="AE127" s="8">
        <f>$H$81</f>
        <v>-1.9950109507070861</v>
      </c>
      <c r="AF127" s="8">
        <f>$E$91</f>
        <v>-2.3131885315053183E-2</v>
      </c>
      <c r="AG127" s="8">
        <v>1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8">
        <v>0</v>
      </c>
    </row>
    <row r="128" spans="1:39" x14ac:dyDescent="0.25">
      <c r="A128" s="3" t="s">
        <v>47</v>
      </c>
      <c r="B128" s="8">
        <v>0</v>
      </c>
      <c r="C128" s="8">
        <v>0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1</v>
      </c>
      <c r="AC128" s="8">
        <f>-$H$90</f>
        <v>-9.6</v>
      </c>
      <c r="AD128" s="8">
        <v>-2</v>
      </c>
      <c r="AE128" s="8">
        <f>$H$87</f>
        <v>20.152105126788026</v>
      </c>
      <c r="AF128" s="8">
        <v>1</v>
      </c>
      <c r="AG128" s="8">
        <f>-$H$90</f>
        <v>-9.6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</row>
    <row r="129" spans="1:39" x14ac:dyDescent="0.25">
      <c r="A129" s="3" t="s">
        <v>48</v>
      </c>
      <c r="B129" s="8">
        <v>0</v>
      </c>
      <c r="C129" s="8">
        <v>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f>$E$91</f>
        <v>-2.3131885315053183E-2</v>
      </c>
      <c r="AE129" s="8">
        <v>1</v>
      </c>
      <c r="AF129" s="8">
        <f>-$H$84</f>
        <v>4.7023542191864699E-2</v>
      </c>
      <c r="AG129" s="8">
        <f>$H$81</f>
        <v>-1.9950109507070861</v>
      </c>
      <c r="AH129" s="8">
        <f>$E$91</f>
        <v>-2.3131885315053183E-2</v>
      </c>
      <c r="AI129" s="8">
        <v>1</v>
      </c>
      <c r="AJ129" s="8">
        <v>0</v>
      </c>
      <c r="AK129" s="8">
        <v>0</v>
      </c>
      <c r="AL129" s="8">
        <v>0</v>
      </c>
      <c r="AM129" s="8">
        <v>0</v>
      </c>
    </row>
    <row r="130" spans="1:39" x14ac:dyDescent="0.25">
      <c r="A130" s="3" t="s">
        <v>49</v>
      </c>
      <c r="B130" s="8">
        <v>0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1</v>
      </c>
      <c r="AE130" s="8">
        <f>-$H$90</f>
        <v>-9.6</v>
      </c>
      <c r="AF130" s="8">
        <v>-2</v>
      </c>
      <c r="AG130" s="8">
        <f>$H$87</f>
        <v>20.152105126788026</v>
      </c>
      <c r="AH130" s="8">
        <v>1</v>
      </c>
      <c r="AI130" s="8">
        <f>-$H$90</f>
        <v>-9.6</v>
      </c>
      <c r="AJ130" s="8">
        <v>0</v>
      </c>
      <c r="AK130" s="8">
        <v>0</v>
      </c>
      <c r="AL130" s="8">
        <v>0</v>
      </c>
      <c r="AM130" s="8">
        <v>0</v>
      </c>
    </row>
    <row r="131" spans="1:39" x14ac:dyDescent="0.25">
      <c r="A131" s="3" t="s">
        <v>50</v>
      </c>
      <c r="B131" s="8">
        <v>0</v>
      </c>
      <c r="C131" s="8">
        <v>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f>$E$91</f>
        <v>-2.3131885315053183E-2</v>
      </c>
      <c r="AG131" s="8">
        <v>1</v>
      </c>
      <c r="AH131" s="8">
        <f>-$H$84</f>
        <v>4.7023542191864699E-2</v>
      </c>
      <c r="AI131" s="8">
        <f>$H$81</f>
        <v>-1.9950109507070861</v>
      </c>
      <c r="AJ131" s="8">
        <f>$E$91</f>
        <v>-2.3131885315053183E-2</v>
      </c>
      <c r="AK131" s="8">
        <v>1</v>
      </c>
      <c r="AL131" s="8">
        <v>0</v>
      </c>
      <c r="AM131" s="8">
        <v>0</v>
      </c>
    </row>
    <row r="132" spans="1:39" x14ac:dyDescent="0.25">
      <c r="A132" s="3" t="s">
        <v>51</v>
      </c>
      <c r="B132" s="8">
        <v>0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1</v>
      </c>
      <c r="AG132" s="8">
        <f>-$H$90</f>
        <v>-9.6</v>
      </c>
      <c r="AH132" s="8">
        <v>-2</v>
      </c>
      <c r="AI132" s="8">
        <f>$H$87</f>
        <v>20.152105126788026</v>
      </c>
      <c r="AJ132" s="8">
        <v>1</v>
      </c>
      <c r="AK132" s="8">
        <f>-$H$90</f>
        <v>-9.6</v>
      </c>
      <c r="AL132" s="8">
        <v>0</v>
      </c>
      <c r="AM132" s="8">
        <v>0</v>
      </c>
    </row>
    <row r="133" spans="1:39" x14ac:dyDescent="0.25">
      <c r="A133" s="3" t="s">
        <v>52</v>
      </c>
      <c r="B133" s="8">
        <v>0</v>
      </c>
      <c r="C133" s="8">
        <v>0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8">
        <v>0</v>
      </c>
      <c r="AH133" s="8">
        <f>$E$91</f>
        <v>-2.3131885315053183E-2</v>
      </c>
      <c r="AI133" s="8">
        <v>1</v>
      </c>
      <c r="AJ133" s="8">
        <f>-$H$84</f>
        <v>4.7023542191864699E-2</v>
      </c>
      <c r="AK133" s="8">
        <f>$H$81</f>
        <v>-1.9950109507070861</v>
      </c>
      <c r="AL133" s="8">
        <f>$E$91</f>
        <v>-2.3131885315053183E-2</v>
      </c>
      <c r="AM133" s="8">
        <v>1</v>
      </c>
    </row>
    <row r="134" spans="1:39" x14ac:dyDescent="0.25">
      <c r="A134" s="3" t="s">
        <v>53</v>
      </c>
      <c r="B134" s="8">
        <v>0</v>
      </c>
      <c r="C134" s="8">
        <v>0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0</v>
      </c>
      <c r="X134" s="8">
        <v>0</v>
      </c>
      <c r="Y134" s="8">
        <v>0</v>
      </c>
      <c r="Z134" s="8">
        <v>0</v>
      </c>
      <c r="AA134" s="8">
        <v>0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8">
        <v>0</v>
      </c>
      <c r="AH134" s="8">
        <v>1</v>
      </c>
      <c r="AI134" s="8">
        <f>-$H$90</f>
        <v>-9.6</v>
      </c>
      <c r="AJ134" s="8">
        <v>-2</v>
      </c>
      <c r="AK134" s="8">
        <f>$H$87</f>
        <v>20.152105126788026</v>
      </c>
      <c r="AL134" s="8">
        <v>1</v>
      </c>
      <c r="AM134" s="8">
        <f>-$H$90</f>
        <v>-9.6</v>
      </c>
    </row>
    <row r="135" spans="1:39" x14ac:dyDescent="0.25">
      <c r="A135" s="3" t="s">
        <v>108</v>
      </c>
      <c r="B135" s="8">
        <v>0</v>
      </c>
      <c r="C135" s="8">
        <v>0</v>
      </c>
      <c r="D135" s="8">
        <v>1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0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0</v>
      </c>
      <c r="AJ135" s="8">
        <v>0</v>
      </c>
      <c r="AK135" s="8">
        <v>0</v>
      </c>
      <c r="AL135" s="8">
        <v>0</v>
      </c>
      <c r="AM135" s="8">
        <v>0</v>
      </c>
    </row>
    <row r="136" spans="1:39" x14ac:dyDescent="0.25">
      <c r="A136" s="3" t="s">
        <v>109</v>
      </c>
      <c r="B136" s="8">
        <f>1/H90</f>
        <v>0.10416666666666667</v>
      </c>
      <c r="C136" s="8">
        <v>-1</v>
      </c>
      <c r="D136" s="8">
        <v>0</v>
      </c>
      <c r="E136" s="8">
        <v>0</v>
      </c>
      <c r="F136" s="8">
        <f>-1/H90</f>
        <v>-0.10416666666666667</v>
      </c>
      <c r="G136" s="8">
        <v>1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0</v>
      </c>
      <c r="AG136" s="8">
        <v>0</v>
      </c>
      <c r="AH136" s="8">
        <v>0</v>
      </c>
      <c r="AI136" s="8">
        <v>0</v>
      </c>
      <c r="AJ136" s="8">
        <v>0</v>
      </c>
      <c r="AK136" s="8">
        <v>0</v>
      </c>
      <c r="AL136" s="8">
        <v>0</v>
      </c>
      <c r="AM136" s="8">
        <v>0</v>
      </c>
    </row>
    <row r="137" spans="1:39" x14ac:dyDescent="0.25">
      <c r="A137" s="3" t="s">
        <v>120</v>
      </c>
      <c r="B137" s="8">
        <v>0</v>
      </c>
      <c r="C137" s="8">
        <v>0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8">
        <v>0</v>
      </c>
      <c r="AI137" s="8">
        <v>0</v>
      </c>
      <c r="AJ137" s="8">
        <v>1</v>
      </c>
      <c r="AK137" s="8">
        <v>0</v>
      </c>
      <c r="AL137" s="8">
        <v>0</v>
      </c>
      <c r="AM137" s="8">
        <v>0</v>
      </c>
    </row>
    <row r="138" spans="1:39" x14ac:dyDescent="0.25">
      <c r="A138" s="3" t="s">
        <v>121</v>
      </c>
      <c r="B138" s="8">
        <v>0</v>
      </c>
      <c r="C138" s="8">
        <v>0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0</v>
      </c>
      <c r="AD138" s="8">
        <v>0</v>
      </c>
      <c r="AE138" s="8">
        <v>0</v>
      </c>
      <c r="AF138" s="8">
        <v>0</v>
      </c>
      <c r="AG138" s="8">
        <v>0</v>
      </c>
      <c r="AH138" s="8">
        <v>0</v>
      </c>
      <c r="AI138" s="8">
        <v>0</v>
      </c>
      <c r="AJ138" s="8">
        <v>0</v>
      </c>
      <c r="AK138" s="8">
        <v>1</v>
      </c>
      <c r="AL138" s="8">
        <v>0</v>
      </c>
      <c r="AM138" s="8">
        <v>0</v>
      </c>
    </row>
    <row r="142" spans="1:39" x14ac:dyDescent="0.25">
      <c r="B142" s="1"/>
    </row>
    <row r="143" spans="1:39" x14ac:dyDescent="0.25">
      <c r="B143" s="1"/>
    </row>
    <row r="144" spans="1:39" x14ac:dyDescent="0.25">
      <c r="B144" s="1"/>
    </row>
    <row r="148" spans="2:8" x14ac:dyDescent="0.25">
      <c r="B148" s="1"/>
    </row>
    <row r="150" spans="2:8" ht="18.75" x14ac:dyDescent="0.3">
      <c r="C150" s="24" t="s">
        <v>217</v>
      </c>
    </row>
    <row r="151" spans="2:8" ht="18.75" x14ac:dyDescent="0.25">
      <c r="C151" s="5" t="s">
        <v>220</v>
      </c>
      <c r="E151" s="5"/>
    </row>
    <row r="153" spans="2:8" ht="18" x14ac:dyDescent="0.25">
      <c r="C153" s="1"/>
      <c r="D153" s="14" t="s">
        <v>193</v>
      </c>
      <c r="E153" s="25">
        <f>1/24</f>
        <v>4.1666666666666664E-2</v>
      </c>
    </row>
    <row r="154" spans="2:8" x14ac:dyDescent="0.25">
      <c r="C154" s="1"/>
      <c r="E154" s="25"/>
      <c r="G154" s="13" t="s">
        <v>86</v>
      </c>
    </row>
    <row r="155" spans="2:8" x14ac:dyDescent="0.25">
      <c r="C155" s="1"/>
      <c r="D155" s="3" t="s">
        <v>194</v>
      </c>
      <c r="E155" s="25">
        <f>1/(2/3)*2*(1+0.25)*0.01</f>
        <v>3.7499999999999999E-2</v>
      </c>
    </row>
    <row r="156" spans="2:8" x14ac:dyDescent="0.25">
      <c r="C156" s="1"/>
      <c r="D156" s="9"/>
      <c r="E156" s="11"/>
      <c r="F156" s="17"/>
    </row>
    <row r="157" spans="2:8" x14ac:dyDescent="0.25">
      <c r="D157" s="7" t="s">
        <v>132</v>
      </c>
      <c r="E157" s="25">
        <v>0.01</v>
      </c>
      <c r="H157" s="26">
        <f>E157*E153*E153*E171*E171-2</f>
        <v>-1.9977745580768576</v>
      </c>
    </row>
    <row r="158" spans="2:8" x14ac:dyDescent="0.25">
      <c r="C158" s="13"/>
      <c r="E158" s="25"/>
      <c r="H158" s="26"/>
    </row>
    <row r="159" spans="2:8" x14ac:dyDescent="0.25">
      <c r="C159" s="16" t="s">
        <v>133</v>
      </c>
      <c r="E159" s="26">
        <f>-0.6*PI()*PI()</f>
        <v>-5.9217626406536148</v>
      </c>
      <c r="H159" s="26"/>
    </row>
    <row r="160" spans="2:8" x14ac:dyDescent="0.25">
      <c r="C160" s="17"/>
      <c r="D160" s="17"/>
      <c r="E160" s="17"/>
      <c r="H160" s="26">
        <f>2*E167+E153*E153*E153*E153*(E163-E171*E171)</f>
        <v>-2.071315810661039E-2</v>
      </c>
    </row>
    <row r="161" spans="2:55" x14ac:dyDescent="0.25">
      <c r="C161" s="17"/>
      <c r="D161" s="17"/>
      <c r="E161" s="17"/>
      <c r="H161" s="26"/>
    </row>
    <row r="162" spans="2:55" x14ac:dyDescent="0.25">
      <c r="C162" s="17"/>
      <c r="D162" s="17"/>
      <c r="E162" s="17"/>
      <c r="G162" s="15"/>
      <c r="H162" s="26"/>
    </row>
    <row r="163" spans="2:55" x14ac:dyDescent="0.25">
      <c r="B163" s="3" t="s">
        <v>134</v>
      </c>
      <c r="C163" s="17"/>
      <c r="D163" s="17"/>
      <c r="E163" s="27">
        <f>0.8*POWER(PI(),4)</f>
        <v>77.927272827201946</v>
      </c>
      <c r="F163" s="17"/>
      <c r="H163" s="26">
        <f>1+2*H166-E157*E155*E171*E171</f>
        <v>44.151930454460128</v>
      </c>
    </row>
    <row r="164" spans="2:55" x14ac:dyDescent="0.25">
      <c r="C164" s="17"/>
      <c r="D164" s="17"/>
      <c r="E164" s="17"/>
      <c r="F164" s="17"/>
      <c r="H164" s="26"/>
    </row>
    <row r="165" spans="2:55" x14ac:dyDescent="0.25">
      <c r="F165" s="17"/>
      <c r="H165" s="26"/>
    </row>
    <row r="166" spans="2:55" x14ac:dyDescent="0.25">
      <c r="F166" s="17"/>
      <c r="H166" s="26">
        <f>E155/E153/E153</f>
        <v>21.6</v>
      </c>
    </row>
    <row r="167" spans="2:55" x14ac:dyDescent="0.25">
      <c r="E167" s="3">
        <f>E159*E153*E153</f>
        <v>-1.0280837917801414E-2</v>
      </c>
    </row>
    <row r="168" spans="2:55" x14ac:dyDescent="0.25">
      <c r="D168" s="13"/>
      <c r="E168" s="20"/>
      <c r="F168" s="17"/>
    </row>
    <row r="169" spans="2:55" x14ac:dyDescent="0.25">
      <c r="D169" s="13"/>
      <c r="E169" s="20"/>
      <c r="L169" s="7"/>
      <c r="M169" s="7"/>
      <c r="N169" s="7"/>
    </row>
    <row r="170" spans="2:55" x14ac:dyDescent="0.25">
      <c r="D170" s="13"/>
      <c r="E170" s="20"/>
      <c r="F170" s="17"/>
      <c r="G170" s="3" t="s">
        <v>87</v>
      </c>
      <c r="H170" s="3">
        <f>100000*MDETERM(B177:BC230)</f>
        <v>3.2177306472324454E-5</v>
      </c>
      <c r="J170" s="4"/>
      <c r="K170" s="7"/>
      <c r="L170" s="19"/>
      <c r="M170" s="19"/>
      <c r="N170" s="19"/>
      <c r="O170" s="19"/>
    </row>
    <row r="171" spans="2:55" x14ac:dyDescent="0.25">
      <c r="D171" s="13"/>
      <c r="E171" s="30">
        <v>11.321901552875602</v>
      </c>
      <c r="F171" s="17"/>
      <c r="J171" s="4"/>
      <c r="K171" s="7"/>
      <c r="L171" s="19"/>
      <c r="M171" s="19"/>
      <c r="N171" s="19"/>
      <c r="O171" s="19"/>
    </row>
    <row r="172" spans="2:55" x14ac:dyDescent="0.25">
      <c r="D172" s="13"/>
      <c r="E172" s="20"/>
      <c r="F172" s="17"/>
      <c r="J172" s="4"/>
      <c r="K172" s="7"/>
      <c r="L172" s="19"/>
      <c r="M172" s="19"/>
      <c r="N172" s="19"/>
      <c r="O172" s="19"/>
    </row>
    <row r="173" spans="2:55" x14ac:dyDescent="0.25">
      <c r="D173" s="13"/>
      <c r="E173" s="20"/>
      <c r="F173" s="17"/>
      <c r="J173" s="4"/>
      <c r="K173" s="7"/>
      <c r="L173" s="21"/>
      <c r="M173" s="19"/>
      <c r="N173" s="19"/>
      <c r="O173" s="19"/>
    </row>
    <row r="174" spans="2:55" x14ac:dyDescent="0.25">
      <c r="C174" s="17"/>
      <c r="D174" s="20"/>
      <c r="E174" s="17"/>
      <c r="F174" s="17"/>
      <c r="J174" s="4"/>
      <c r="K174" s="7"/>
      <c r="L174" s="19"/>
      <c r="M174" s="19"/>
      <c r="N174" s="19"/>
      <c r="O174" s="19"/>
    </row>
    <row r="175" spans="2:55" x14ac:dyDescent="0.25">
      <c r="C175" s="17"/>
      <c r="D175" s="20"/>
      <c r="E175" s="17"/>
      <c r="F175" s="17"/>
      <c r="L175" s="4"/>
      <c r="M175" s="7"/>
      <c r="N175" s="29"/>
      <c r="O175" s="29"/>
    </row>
    <row r="176" spans="2:55" x14ac:dyDescent="0.25">
      <c r="B176" s="4" t="s">
        <v>0</v>
      </c>
      <c r="C176" s="4" t="s">
        <v>97</v>
      </c>
      <c r="D176" s="4" t="s">
        <v>1</v>
      </c>
      <c r="E176" s="4" t="s">
        <v>98</v>
      </c>
      <c r="F176" s="4" t="s">
        <v>2</v>
      </c>
      <c r="G176" s="4" t="s">
        <v>99</v>
      </c>
      <c r="H176" s="4" t="s">
        <v>3</v>
      </c>
      <c r="I176" s="4" t="s">
        <v>100</v>
      </c>
      <c r="J176" s="4" t="s">
        <v>4</v>
      </c>
      <c r="K176" s="4" t="s">
        <v>101</v>
      </c>
      <c r="L176" s="4" t="s">
        <v>5</v>
      </c>
      <c r="M176" s="4" t="s">
        <v>102</v>
      </c>
      <c r="N176" s="4" t="s">
        <v>6</v>
      </c>
      <c r="O176" s="4" t="s">
        <v>103</v>
      </c>
      <c r="P176" s="4" t="s">
        <v>7</v>
      </c>
      <c r="Q176" s="4" t="s">
        <v>104</v>
      </c>
      <c r="R176" s="4" t="s">
        <v>31</v>
      </c>
      <c r="S176" s="4" t="s">
        <v>105</v>
      </c>
      <c r="T176" s="4" t="s">
        <v>32</v>
      </c>
      <c r="U176" s="4" t="s">
        <v>106</v>
      </c>
      <c r="V176" s="4" t="s">
        <v>33</v>
      </c>
      <c r="W176" s="4" t="s">
        <v>107</v>
      </c>
      <c r="X176" s="4" t="s">
        <v>42</v>
      </c>
      <c r="Y176" s="4" t="s">
        <v>112</v>
      </c>
      <c r="Z176" s="4" t="s">
        <v>43</v>
      </c>
      <c r="AA176" s="4" t="s">
        <v>113</v>
      </c>
      <c r="AB176" s="4" t="s">
        <v>44</v>
      </c>
      <c r="AC176" s="4" t="s">
        <v>114</v>
      </c>
      <c r="AD176" s="4" t="s">
        <v>45</v>
      </c>
      <c r="AE176" s="4" t="s">
        <v>115</v>
      </c>
      <c r="AF176" s="4" t="s">
        <v>56</v>
      </c>
      <c r="AG176" s="4" t="s">
        <v>116</v>
      </c>
      <c r="AH176" s="4" t="s">
        <v>57</v>
      </c>
      <c r="AI176" s="4" t="s">
        <v>117</v>
      </c>
      <c r="AJ176" s="4" t="s">
        <v>58</v>
      </c>
      <c r="AK176" s="4" t="s">
        <v>118</v>
      </c>
      <c r="AL176" s="4" t="s">
        <v>59</v>
      </c>
      <c r="AM176" s="4" t="s">
        <v>119</v>
      </c>
      <c r="AN176" s="4" t="s">
        <v>78</v>
      </c>
      <c r="AO176" s="4" t="s">
        <v>122</v>
      </c>
      <c r="AP176" s="4" t="s">
        <v>79</v>
      </c>
      <c r="AQ176" s="4" t="s">
        <v>123</v>
      </c>
      <c r="AR176" s="4" t="s">
        <v>80</v>
      </c>
      <c r="AS176" s="4" t="s">
        <v>124</v>
      </c>
      <c r="AT176" s="4" t="s">
        <v>81</v>
      </c>
      <c r="AU176" s="4" t="s">
        <v>125</v>
      </c>
      <c r="AV176" s="4" t="s">
        <v>82</v>
      </c>
      <c r="AW176" s="4" t="s">
        <v>126</v>
      </c>
      <c r="AX176" s="4" t="s">
        <v>83</v>
      </c>
      <c r="AY176" s="4" t="s">
        <v>127</v>
      </c>
      <c r="AZ176" s="4" t="s">
        <v>84</v>
      </c>
      <c r="BA176" s="4" t="s">
        <v>128</v>
      </c>
      <c r="BB176" s="4" t="s">
        <v>85</v>
      </c>
      <c r="BC176" s="4" t="s">
        <v>129</v>
      </c>
    </row>
    <row r="177" spans="1:55" x14ac:dyDescent="0.25">
      <c r="A177" s="3" t="s">
        <v>9</v>
      </c>
      <c r="B177" s="8">
        <f>$E$167</f>
        <v>-1.0280837917801414E-2</v>
      </c>
      <c r="C177" s="8">
        <v>1</v>
      </c>
      <c r="D177" s="8">
        <f>-$H$160</f>
        <v>2.071315810661039E-2</v>
      </c>
      <c r="E177" s="8">
        <f>$H$157</f>
        <v>-1.9977745580768576</v>
      </c>
      <c r="F177" s="8">
        <f>$E$167</f>
        <v>-1.0280837917801414E-2</v>
      </c>
      <c r="G177" s="8">
        <v>1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>
        <v>0</v>
      </c>
      <c r="AU177" s="8">
        <v>0</v>
      </c>
      <c r="AV177" s="8">
        <v>0</v>
      </c>
      <c r="AW177" s="8">
        <v>0</v>
      </c>
      <c r="AX177" s="8">
        <v>0</v>
      </c>
      <c r="AY177" s="8">
        <v>0</v>
      </c>
      <c r="AZ177" s="8">
        <v>0</v>
      </c>
      <c r="BA177" s="8">
        <v>0</v>
      </c>
      <c r="BB177" s="8">
        <v>0</v>
      </c>
      <c r="BC177" s="8">
        <v>0</v>
      </c>
    </row>
    <row r="178" spans="1:55" x14ac:dyDescent="0.25">
      <c r="A178" s="3" t="s">
        <v>10</v>
      </c>
      <c r="B178" s="8">
        <v>1</v>
      </c>
      <c r="C178" s="8">
        <f>-$H$166</f>
        <v>-21.6</v>
      </c>
      <c r="D178" s="8">
        <v>-2</v>
      </c>
      <c r="E178" s="8">
        <f>$H$163</f>
        <v>44.151930454460128</v>
      </c>
      <c r="F178" s="8">
        <v>1</v>
      </c>
      <c r="G178" s="8">
        <f>-$H$166</f>
        <v>-21.6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  <c r="AM178" s="8">
        <v>0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8">
        <v>0</v>
      </c>
      <c r="AV178" s="8">
        <v>0</v>
      </c>
      <c r="AW178" s="8">
        <v>0</v>
      </c>
      <c r="AX178" s="8">
        <v>0</v>
      </c>
      <c r="AY178" s="8">
        <v>0</v>
      </c>
      <c r="AZ178" s="8">
        <v>0</v>
      </c>
      <c r="BA178" s="8">
        <v>0</v>
      </c>
      <c r="BB178" s="8">
        <v>0</v>
      </c>
      <c r="BC178" s="8">
        <v>0</v>
      </c>
    </row>
    <row r="179" spans="1:55" x14ac:dyDescent="0.25">
      <c r="A179" s="3" t="s">
        <v>11</v>
      </c>
      <c r="B179" s="8">
        <v>0</v>
      </c>
      <c r="C179" s="8">
        <v>0</v>
      </c>
      <c r="D179" s="8">
        <f>$E$167</f>
        <v>-1.0280837917801414E-2</v>
      </c>
      <c r="E179" s="8">
        <v>1</v>
      </c>
      <c r="F179" s="8">
        <f>-$H$160</f>
        <v>2.071315810661039E-2</v>
      </c>
      <c r="G179" s="8">
        <f>$H$157</f>
        <v>-1.9977745580768576</v>
      </c>
      <c r="H179" s="8">
        <f>$E$167</f>
        <v>-1.0280837917801414E-2</v>
      </c>
      <c r="I179" s="8">
        <v>1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v>0</v>
      </c>
      <c r="AI179" s="8">
        <v>0</v>
      </c>
      <c r="AJ179" s="8">
        <v>0</v>
      </c>
      <c r="AK179" s="8">
        <v>0</v>
      </c>
      <c r="AL179" s="8">
        <v>0</v>
      </c>
      <c r="AM179" s="8">
        <v>0</v>
      </c>
      <c r="AN179" s="8">
        <v>0</v>
      </c>
      <c r="AO179" s="8">
        <v>0</v>
      </c>
      <c r="AP179" s="8">
        <v>0</v>
      </c>
      <c r="AQ179" s="8">
        <v>0</v>
      </c>
      <c r="AR179" s="8">
        <v>0</v>
      </c>
      <c r="AS179" s="8">
        <v>0</v>
      </c>
      <c r="AT179" s="8">
        <v>0</v>
      </c>
      <c r="AU179" s="8">
        <v>0</v>
      </c>
      <c r="AV179" s="8">
        <v>0</v>
      </c>
      <c r="AW179" s="8">
        <v>0</v>
      </c>
      <c r="AX179" s="8">
        <v>0</v>
      </c>
      <c r="AY179" s="8">
        <v>0</v>
      </c>
      <c r="AZ179" s="8">
        <v>0</v>
      </c>
      <c r="BA179" s="8">
        <v>0</v>
      </c>
      <c r="BB179" s="8">
        <v>0</v>
      </c>
      <c r="BC179" s="8">
        <v>0</v>
      </c>
    </row>
    <row r="180" spans="1:55" x14ac:dyDescent="0.25">
      <c r="A180" s="3" t="s">
        <v>12</v>
      </c>
      <c r="B180" s="8">
        <v>0</v>
      </c>
      <c r="C180" s="8">
        <v>0</v>
      </c>
      <c r="D180" s="8">
        <v>1</v>
      </c>
      <c r="E180" s="8">
        <f>-$H$166</f>
        <v>-21.6</v>
      </c>
      <c r="F180" s="8">
        <v>-2</v>
      </c>
      <c r="G180" s="8">
        <f>$H$163</f>
        <v>44.151930454460128</v>
      </c>
      <c r="H180" s="8">
        <v>1</v>
      </c>
      <c r="I180" s="8">
        <f>-$H$166</f>
        <v>-21.6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8">
        <v>0</v>
      </c>
      <c r="AJ180" s="8">
        <v>0</v>
      </c>
      <c r="AK180" s="8">
        <v>0</v>
      </c>
      <c r="AL180" s="8">
        <v>0</v>
      </c>
      <c r="AM180" s="8">
        <v>0</v>
      </c>
      <c r="AN180" s="8">
        <v>0</v>
      </c>
      <c r="AO180" s="8">
        <v>0</v>
      </c>
      <c r="AP180" s="8">
        <v>0</v>
      </c>
      <c r="AQ180" s="8">
        <v>0</v>
      </c>
      <c r="AR180" s="8">
        <v>0</v>
      </c>
      <c r="AS180" s="8">
        <v>0</v>
      </c>
      <c r="AT180" s="8">
        <v>0</v>
      </c>
      <c r="AU180" s="8">
        <v>0</v>
      </c>
      <c r="AV180" s="8">
        <v>0</v>
      </c>
      <c r="AW180" s="8">
        <v>0</v>
      </c>
      <c r="AX180" s="8">
        <v>0</v>
      </c>
      <c r="AY180" s="8">
        <v>0</v>
      </c>
      <c r="AZ180" s="8">
        <v>0</v>
      </c>
      <c r="BA180" s="8">
        <v>0</v>
      </c>
      <c r="BB180" s="8">
        <v>0</v>
      </c>
      <c r="BC180" s="8">
        <v>0</v>
      </c>
    </row>
    <row r="181" spans="1:55" x14ac:dyDescent="0.25">
      <c r="A181" s="3" t="s">
        <v>13</v>
      </c>
      <c r="B181" s="8">
        <v>0</v>
      </c>
      <c r="C181" s="8">
        <v>0</v>
      </c>
      <c r="D181" s="8">
        <v>0</v>
      </c>
      <c r="E181" s="8">
        <v>0</v>
      </c>
      <c r="F181" s="8">
        <f>$E$167</f>
        <v>-1.0280837917801414E-2</v>
      </c>
      <c r="G181" s="8">
        <v>1</v>
      </c>
      <c r="H181" s="8">
        <f>-$H$160</f>
        <v>2.071315810661039E-2</v>
      </c>
      <c r="I181" s="8">
        <f>$H$157</f>
        <v>-1.9977745580768576</v>
      </c>
      <c r="J181" s="8">
        <f>$E$167</f>
        <v>-1.0280837917801414E-2</v>
      </c>
      <c r="K181" s="8">
        <v>1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8">
        <v>0</v>
      </c>
      <c r="AI181" s="8">
        <v>0</v>
      </c>
      <c r="AJ181" s="8">
        <v>0</v>
      </c>
      <c r="AK181" s="8">
        <v>0</v>
      </c>
      <c r="AL181" s="8">
        <v>0</v>
      </c>
      <c r="AM181" s="8">
        <v>0</v>
      </c>
      <c r="AN181" s="8">
        <v>0</v>
      </c>
      <c r="AO181" s="8">
        <v>0</v>
      </c>
      <c r="AP181" s="8">
        <v>0</v>
      </c>
      <c r="AQ181" s="8">
        <v>0</v>
      </c>
      <c r="AR181" s="8">
        <v>0</v>
      </c>
      <c r="AS181" s="8">
        <v>0</v>
      </c>
      <c r="AT181" s="8">
        <v>0</v>
      </c>
      <c r="AU181" s="8">
        <v>0</v>
      </c>
      <c r="AV181" s="8">
        <v>0</v>
      </c>
      <c r="AW181" s="8">
        <v>0</v>
      </c>
      <c r="AX181" s="8">
        <v>0</v>
      </c>
      <c r="AY181" s="8">
        <v>0</v>
      </c>
      <c r="AZ181" s="8">
        <v>0</v>
      </c>
      <c r="BA181" s="8">
        <v>0</v>
      </c>
      <c r="BB181" s="8">
        <v>0</v>
      </c>
      <c r="BC181" s="8">
        <v>0</v>
      </c>
    </row>
    <row r="182" spans="1:55" x14ac:dyDescent="0.25">
      <c r="A182" s="3" t="s">
        <v>14</v>
      </c>
      <c r="B182" s="8">
        <v>0</v>
      </c>
      <c r="C182" s="8">
        <v>0</v>
      </c>
      <c r="D182" s="8">
        <v>0</v>
      </c>
      <c r="E182" s="8">
        <v>0</v>
      </c>
      <c r="F182" s="8">
        <v>1</v>
      </c>
      <c r="G182" s="8">
        <f>-$H$166</f>
        <v>-21.6</v>
      </c>
      <c r="H182" s="8">
        <v>-2</v>
      </c>
      <c r="I182" s="8">
        <f>$H$163</f>
        <v>44.151930454460128</v>
      </c>
      <c r="J182" s="8">
        <v>1</v>
      </c>
      <c r="K182" s="8">
        <f>-$H$166</f>
        <v>-21.6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>
        <v>0</v>
      </c>
      <c r="AL182" s="8">
        <v>0</v>
      </c>
      <c r="AM182" s="8">
        <v>0</v>
      </c>
      <c r="AN182" s="8">
        <v>0</v>
      </c>
      <c r="AO182" s="8">
        <v>0</v>
      </c>
      <c r="AP182" s="8">
        <v>0</v>
      </c>
      <c r="AQ182" s="8">
        <v>0</v>
      </c>
      <c r="AR182" s="8">
        <v>0</v>
      </c>
      <c r="AS182" s="8">
        <v>0</v>
      </c>
      <c r="AT182" s="8">
        <v>0</v>
      </c>
      <c r="AU182" s="8">
        <v>0</v>
      </c>
      <c r="AV182" s="8">
        <v>0</v>
      </c>
      <c r="AW182" s="8">
        <v>0</v>
      </c>
      <c r="AX182" s="8">
        <v>0</v>
      </c>
      <c r="AY182" s="8">
        <v>0</v>
      </c>
      <c r="AZ182" s="8">
        <v>0</v>
      </c>
      <c r="BA182" s="8">
        <v>0</v>
      </c>
      <c r="BB182" s="8">
        <v>0</v>
      </c>
      <c r="BC182" s="8">
        <v>0</v>
      </c>
    </row>
    <row r="183" spans="1:55" x14ac:dyDescent="0.25">
      <c r="A183" s="3" t="s">
        <v>15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f>$E$167</f>
        <v>-1.0280837917801414E-2</v>
      </c>
      <c r="I183" s="8">
        <v>1</v>
      </c>
      <c r="J183" s="8">
        <f>-$H$160</f>
        <v>2.071315810661039E-2</v>
      </c>
      <c r="K183" s="8">
        <f>$H$157</f>
        <v>-1.9977745580768576</v>
      </c>
      <c r="L183" s="8">
        <f>$E$167</f>
        <v>-1.0280837917801414E-2</v>
      </c>
      <c r="M183" s="8">
        <v>1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0</v>
      </c>
      <c r="AN183" s="8">
        <v>0</v>
      </c>
      <c r="AO183" s="8">
        <v>0</v>
      </c>
      <c r="AP183" s="8">
        <v>0</v>
      </c>
      <c r="AQ183" s="8">
        <v>0</v>
      </c>
      <c r="AR183" s="8">
        <v>0</v>
      </c>
      <c r="AS183" s="8">
        <v>0</v>
      </c>
      <c r="AT183" s="8">
        <v>0</v>
      </c>
      <c r="AU183" s="8">
        <v>0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8">
        <v>0</v>
      </c>
      <c r="BB183" s="8">
        <v>0</v>
      </c>
      <c r="BC183" s="8">
        <v>0</v>
      </c>
    </row>
    <row r="184" spans="1:55" x14ac:dyDescent="0.25">
      <c r="A184" s="3" t="s">
        <v>16</v>
      </c>
      <c r="B184" s="8">
        <v>0</v>
      </c>
      <c r="C184" s="8">
        <v>0</v>
      </c>
      <c r="D184" s="8">
        <v>0</v>
      </c>
      <c r="E184" s="8">
        <v>0</v>
      </c>
      <c r="F184" s="8">
        <v>0</v>
      </c>
      <c r="G184" s="8">
        <v>0</v>
      </c>
      <c r="H184" s="8">
        <v>1</v>
      </c>
      <c r="I184" s="8">
        <f>-$H$166</f>
        <v>-21.6</v>
      </c>
      <c r="J184" s="8">
        <v>-2</v>
      </c>
      <c r="K184" s="8">
        <f>$H$163</f>
        <v>44.151930454460128</v>
      </c>
      <c r="L184" s="8">
        <v>1</v>
      </c>
      <c r="M184" s="8">
        <f>-$H$166</f>
        <v>-21.6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  <c r="AN184" s="8">
        <v>0</v>
      </c>
      <c r="AO184" s="8">
        <v>0</v>
      </c>
      <c r="AP184" s="8">
        <v>0</v>
      </c>
      <c r="AQ184" s="8">
        <v>0</v>
      </c>
      <c r="AR184" s="8">
        <v>0</v>
      </c>
      <c r="AS184" s="8">
        <v>0</v>
      </c>
      <c r="AT184" s="8">
        <v>0</v>
      </c>
      <c r="AU184" s="8">
        <v>0</v>
      </c>
      <c r="AV184" s="8">
        <v>0</v>
      </c>
      <c r="AW184" s="8">
        <v>0</v>
      </c>
      <c r="AX184" s="8">
        <v>0</v>
      </c>
      <c r="AY184" s="8">
        <v>0</v>
      </c>
      <c r="AZ184" s="8">
        <v>0</v>
      </c>
      <c r="BA184" s="8">
        <v>0</v>
      </c>
      <c r="BB184" s="8">
        <v>0</v>
      </c>
      <c r="BC184" s="8">
        <v>0</v>
      </c>
    </row>
    <row r="185" spans="1:55" x14ac:dyDescent="0.25">
      <c r="A185" s="3" t="s">
        <v>17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f>$E$167</f>
        <v>-1.0280837917801414E-2</v>
      </c>
      <c r="K185" s="8">
        <v>1</v>
      </c>
      <c r="L185" s="8">
        <f>-$H$160</f>
        <v>2.071315810661039E-2</v>
      </c>
      <c r="M185" s="8">
        <f>$H$157</f>
        <v>-1.9977745580768576</v>
      </c>
      <c r="N185" s="8">
        <f>$E$167</f>
        <v>-1.0280837917801414E-2</v>
      </c>
      <c r="O185" s="8">
        <v>1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8">
        <v>0</v>
      </c>
      <c r="AI185" s="8">
        <v>0</v>
      </c>
      <c r="AJ185" s="8">
        <v>0</v>
      </c>
      <c r="AK185" s="8">
        <v>0</v>
      </c>
      <c r="AL185" s="8">
        <v>0</v>
      </c>
      <c r="AM185" s="8">
        <v>0</v>
      </c>
      <c r="AN185" s="8">
        <v>0</v>
      </c>
      <c r="AO185" s="8">
        <v>0</v>
      </c>
      <c r="AP185" s="8">
        <v>0</v>
      </c>
      <c r="AQ185" s="8">
        <v>0</v>
      </c>
      <c r="AR185" s="8">
        <v>0</v>
      </c>
      <c r="AS185" s="8">
        <v>0</v>
      </c>
      <c r="AT185" s="8">
        <v>0</v>
      </c>
      <c r="AU185" s="8">
        <v>0</v>
      </c>
      <c r="AV185" s="8">
        <v>0</v>
      </c>
      <c r="AW185" s="8">
        <v>0</v>
      </c>
      <c r="AX185" s="8">
        <v>0</v>
      </c>
      <c r="AY185" s="8">
        <v>0</v>
      </c>
      <c r="AZ185" s="8">
        <v>0</v>
      </c>
      <c r="BA185" s="8">
        <v>0</v>
      </c>
      <c r="BB185" s="8">
        <v>0</v>
      </c>
      <c r="BC185" s="8">
        <v>0</v>
      </c>
    </row>
    <row r="186" spans="1:55" x14ac:dyDescent="0.25">
      <c r="A186" s="3" t="s">
        <v>18</v>
      </c>
      <c r="B186" s="8">
        <v>0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1</v>
      </c>
      <c r="K186" s="8">
        <f>-$H$166</f>
        <v>-21.6</v>
      </c>
      <c r="L186" s="8">
        <v>-2</v>
      </c>
      <c r="M186" s="8">
        <f>$H$163</f>
        <v>44.151930454460128</v>
      </c>
      <c r="N186" s="8">
        <v>1</v>
      </c>
      <c r="O186" s="8">
        <f>-$H$166</f>
        <v>-21.6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0</v>
      </c>
      <c r="AL186" s="8">
        <v>0</v>
      </c>
      <c r="AM186" s="8">
        <v>0</v>
      </c>
      <c r="AN186" s="8">
        <v>0</v>
      </c>
      <c r="AO186" s="8">
        <v>0</v>
      </c>
      <c r="AP186" s="8">
        <v>0</v>
      </c>
      <c r="AQ186" s="8">
        <v>0</v>
      </c>
      <c r="AR186" s="8">
        <v>0</v>
      </c>
      <c r="AS186" s="8">
        <v>0</v>
      </c>
      <c r="AT186" s="8">
        <v>0</v>
      </c>
      <c r="AU186" s="8">
        <v>0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8">
        <v>0</v>
      </c>
      <c r="BB186" s="8">
        <v>0</v>
      </c>
      <c r="BC186" s="8">
        <v>0</v>
      </c>
    </row>
    <row r="187" spans="1:55" x14ac:dyDescent="0.25">
      <c r="A187" s="3" t="s">
        <v>21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f>$E$167</f>
        <v>-1.0280837917801414E-2</v>
      </c>
      <c r="M187" s="8">
        <v>1</v>
      </c>
      <c r="N187" s="8">
        <f>-$H$160</f>
        <v>2.071315810661039E-2</v>
      </c>
      <c r="O187" s="8">
        <f>$H$157</f>
        <v>-1.9977745580768576</v>
      </c>
      <c r="P187" s="8">
        <f>$E$167</f>
        <v>-1.0280837917801414E-2</v>
      </c>
      <c r="Q187" s="8">
        <v>1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8">
        <v>0</v>
      </c>
      <c r="AN187" s="8">
        <v>0</v>
      </c>
      <c r="AO187" s="8">
        <v>0</v>
      </c>
      <c r="AP187" s="8">
        <v>0</v>
      </c>
      <c r="AQ187" s="8">
        <v>0</v>
      </c>
      <c r="AR187" s="8">
        <v>0</v>
      </c>
      <c r="AS187" s="8">
        <v>0</v>
      </c>
      <c r="AT187" s="8">
        <v>0</v>
      </c>
      <c r="AU187" s="8">
        <v>0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8">
        <v>0</v>
      </c>
      <c r="BB187" s="8">
        <v>0</v>
      </c>
      <c r="BC187" s="8">
        <v>0</v>
      </c>
    </row>
    <row r="188" spans="1:55" x14ac:dyDescent="0.25">
      <c r="A188" s="3" t="s">
        <v>22</v>
      </c>
      <c r="B188" s="8">
        <v>0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1</v>
      </c>
      <c r="M188" s="8">
        <f>-$H$166</f>
        <v>-21.6</v>
      </c>
      <c r="N188" s="8">
        <v>-2</v>
      </c>
      <c r="O188" s="8">
        <f>$H$163</f>
        <v>44.151930454460128</v>
      </c>
      <c r="P188" s="8">
        <v>1</v>
      </c>
      <c r="Q188" s="8">
        <f>-$H$166</f>
        <v>-21.6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8">
        <v>0</v>
      </c>
      <c r="AR188" s="8">
        <v>0</v>
      </c>
      <c r="AS188" s="8">
        <v>0</v>
      </c>
      <c r="AT188" s="8">
        <v>0</v>
      </c>
      <c r="AU188" s="8">
        <v>0</v>
      </c>
      <c r="AV188" s="8">
        <v>0</v>
      </c>
      <c r="AW188" s="8">
        <v>0</v>
      </c>
      <c r="AX188" s="8">
        <v>0</v>
      </c>
      <c r="AY188" s="8">
        <v>0</v>
      </c>
      <c r="AZ188" s="8">
        <v>0</v>
      </c>
      <c r="BA188" s="8">
        <v>0</v>
      </c>
      <c r="BB188" s="8">
        <v>0</v>
      </c>
      <c r="BC188" s="8">
        <v>0</v>
      </c>
    </row>
    <row r="189" spans="1:55" x14ac:dyDescent="0.25">
      <c r="A189" s="3" t="s">
        <v>23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f>$E$167</f>
        <v>-1.0280837917801414E-2</v>
      </c>
      <c r="O189" s="8">
        <v>1</v>
      </c>
      <c r="P189" s="8">
        <f>-$H$160</f>
        <v>2.071315810661039E-2</v>
      </c>
      <c r="Q189" s="8">
        <f>$H$157</f>
        <v>-1.9977745580768576</v>
      </c>
      <c r="R189" s="8">
        <f>$E$167</f>
        <v>-1.0280837917801414E-2</v>
      </c>
      <c r="S189" s="8">
        <v>1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  <c r="AM189" s="8">
        <v>0</v>
      </c>
      <c r="AN189" s="8">
        <v>0</v>
      </c>
      <c r="AO189" s="8">
        <v>0</v>
      </c>
      <c r="AP189" s="8">
        <v>0</v>
      </c>
      <c r="AQ189" s="8">
        <v>0</v>
      </c>
      <c r="AR189" s="8">
        <v>0</v>
      </c>
      <c r="AS189" s="8">
        <v>0</v>
      </c>
      <c r="AT189" s="8">
        <v>0</v>
      </c>
      <c r="AU189" s="8">
        <v>0</v>
      </c>
      <c r="AV189" s="8">
        <v>0</v>
      </c>
      <c r="AW189" s="8">
        <v>0</v>
      </c>
      <c r="AX189" s="8">
        <v>0</v>
      </c>
      <c r="AY189" s="8">
        <v>0</v>
      </c>
      <c r="AZ189" s="8">
        <v>0</v>
      </c>
      <c r="BA189" s="8">
        <v>0</v>
      </c>
      <c r="BB189" s="8">
        <v>0</v>
      </c>
      <c r="BC189" s="8">
        <v>0</v>
      </c>
    </row>
    <row r="190" spans="1:55" x14ac:dyDescent="0.25">
      <c r="A190" s="3" t="s">
        <v>24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1</v>
      </c>
      <c r="O190" s="8">
        <f>-$H$166</f>
        <v>-21.6</v>
      </c>
      <c r="P190" s="8">
        <v>-2</v>
      </c>
      <c r="Q190" s="8">
        <f>$H$163</f>
        <v>44.151930454460128</v>
      </c>
      <c r="R190" s="8">
        <v>1</v>
      </c>
      <c r="S190" s="8">
        <f>-$H$166</f>
        <v>-21.6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  <c r="AM190" s="8">
        <v>0</v>
      </c>
      <c r="AN190" s="8">
        <v>0</v>
      </c>
      <c r="AO190" s="8">
        <v>0</v>
      </c>
      <c r="AP190" s="8">
        <v>0</v>
      </c>
      <c r="AQ190" s="8">
        <v>0</v>
      </c>
      <c r="AR190" s="8">
        <v>0</v>
      </c>
      <c r="AS190" s="8">
        <v>0</v>
      </c>
      <c r="AT190" s="8">
        <v>0</v>
      </c>
      <c r="AU190" s="8">
        <v>0</v>
      </c>
      <c r="AV190" s="8">
        <v>0</v>
      </c>
      <c r="AW190" s="8">
        <v>0</v>
      </c>
      <c r="AX190" s="8">
        <v>0</v>
      </c>
      <c r="AY190" s="8">
        <v>0</v>
      </c>
      <c r="AZ190" s="8">
        <v>0</v>
      </c>
      <c r="BA190" s="8">
        <v>0</v>
      </c>
      <c r="BB190" s="8">
        <v>0</v>
      </c>
      <c r="BC190" s="8">
        <v>0</v>
      </c>
    </row>
    <row r="191" spans="1:55" x14ac:dyDescent="0.25">
      <c r="A191" s="3" t="s">
        <v>25</v>
      </c>
      <c r="B191" s="8">
        <v>0</v>
      </c>
      <c r="C191" s="8">
        <v>0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f>$E$167</f>
        <v>-1.0280837917801414E-2</v>
      </c>
      <c r="Q191" s="8">
        <v>1</v>
      </c>
      <c r="R191" s="8">
        <f>-$H$160</f>
        <v>2.071315810661039E-2</v>
      </c>
      <c r="S191" s="8">
        <f>$H$157</f>
        <v>-1.9977745580768576</v>
      </c>
      <c r="T191" s="8">
        <f>$E$167</f>
        <v>-1.0280837917801414E-2</v>
      </c>
      <c r="U191" s="8">
        <v>1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  <c r="AM191" s="8">
        <v>0</v>
      </c>
      <c r="AN191" s="8">
        <v>0</v>
      </c>
      <c r="AO191" s="8">
        <v>0</v>
      </c>
      <c r="AP191" s="8">
        <v>0</v>
      </c>
      <c r="AQ191" s="8">
        <v>0</v>
      </c>
      <c r="AR191" s="8">
        <v>0</v>
      </c>
      <c r="AS191" s="8">
        <v>0</v>
      </c>
      <c r="AT191" s="8">
        <v>0</v>
      </c>
      <c r="AU191" s="8">
        <v>0</v>
      </c>
      <c r="AV191" s="8">
        <v>0</v>
      </c>
      <c r="AW191" s="8">
        <v>0</v>
      </c>
      <c r="AX191" s="8">
        <v>0</v>
      </c>
      <c r="AY191" s="8">
        <v>0</v>
      </c>
      <c r="AZ191" s="8">
        <v>0</v>
      </c>
      <c r="BA191" s="8">
        <v>0</v>
      </c>
      <c r="BB191" s="8">
        <v>0</v>
      </c>
      <c r="BC191" s="8">
        <v>0</v>
      </c>
    </row>
    <row r="192" spans="1:55" x14ac:dyDescent="0.25">
      <c r="A192" s="3" t="s">
        <v>26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1</v>
      </c>
      <c r="Q192" s="8">
        <f>-$H$166</f>
        <v>-21.6</v>
      </c>
      <c r="R192" s="8">
        <v>-2</v>
      </c>
      <c r="S192" s="8">
        <f>$H$163</f>
        <v>44.151930454460128</v>
      </c>
      <c r="T192" s="8">
        <v>1</v>
      </c>
      <c r="U192" s="8">
        <f>-$H$166</f>
        <v>-21.6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8">
        <v>0</v>
      </c>
      <c r="AN192" s="8">
        <v>0</v>
      </c>
      <c r="AO192" s="8">
        <v>0</v>
      </c>
      <c r="AP192" s="8">
        <v>0</v>
      </c>
      <c r="AQ192" s="8">
        <v>0</v>
      </c>
      <c r="AR192" s="8">
        <v>0</v>
      </c>
      <c r="AS192" s="8">
        <v>0</v>
      </c>
      <c r="AT192" s="8">
        <v>0</v>
      </c>
      <c r="AU192" s="8">
        <v>0</v>
      </c>
      <c r="AV192" s="8">
        <v>0</v>
      </c>
      <c r="AW192" s="8">
        <v>0</v>
      </c>
      <c r="AX192" s="8">
        <v>0</v>
      </c>
      <c r="AY192" s="8">
        <v>0</v>
      </c>
      <c r="AZ192" s="8">
        <v>0</v>
      </c>
      <c r="BA192" s="8">
        <v>0</v>
      </c>
      <c r="BB192" s="8">
        <v>0</v>
      </c>
      <c r="BC192" s="8">
        <v>0</v>
      </c>
    </row>
    <row r="193" spans="1:55" x14ac:dyDescent="0.25">
      <c r="A193" s="3" t="s">
        <v>27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f>$E$167</f>
        <v>-1.0280837917801414E-2</v>
      </c>
      <c r="S193" s="8">
        <v>1</v>
      </c>
      <c r="T193" s="8">
        <f>-$H$160</f>
        <v>2.071315810661039E-2</v>
      </c>
      <c r="U193" s="8">
        <f>$H$157</f>
        <v>-1.9977745580768576</v>
      </c>
      <c r="V193" s="8">
        <f>$E$167</f>
        <v>-1.0280837917801414E-2</v>
      </c>
      <c r="W193" s="8">
        <v>1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8">
        <v>0</v>
      </c>
      <c r="AN193" s="8">
        <v>0</v>
      </c>
      <c r="AO193" s="8">
        <v>0</v>
      </c>
      <c r="AP193" s="8">
        <v>0</v>
      </c>
      <c r="AQ193" s="8">
        <v>0</v>
      </c>
      <c r="AR193" s="8">
        <v>0</v>
      </c>
      <c r="AS193" s="8">
        <v>0</v>
      </c>
      <c r="AT193" s="8">
        <v>0</v>
      </c>
      <c r="AU193" s="8">
        <v>0</v>
      </c>
      <c r="AV193" s="8">
        <v>0</v>
      </c>
      <c r="AW193" s="8">
        <v>0</v>
      </c>
      <c r="AX193" s="8">
        <v>0</v>
      </c>
      <c r="AY193" s="8">
        <v>0</v>
      </c>
      <c r="AZ193" s="8">
        <v>0</v>
      </c>
      <c r="BA193" s="8">
        <v>0</v>
      </c>
      <c r="BB193" s="8">
        <v>0</v>
      </c>
      <c r="BC193" s="8">
        <v>0</v>
      </c>
    </row>
    <row r="194" spans="1:55" x14ac:dyDescent="0.25">
      <c r="A194" s="3" t="s">
        <v>28</v>
      </c>
      <c r="B194" s="8">
        <v>0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1</v>
      </c>
      <c r="S194" s="8">
        <f>-$H$166</f>
        <v>-21.6</v>
      </c>
      <c r="T194" s="8">
        <v>-2</v>
      </c>
      <c r="U194" s="8">
        <f>$H$163</f>
        <v>44.151930454460128</v>
      </c>
      <c r="V194" s="8">
        <v>1</v>
      </c>
      <c r="W194" s="8">
        <f>-$H$166</f>
        <v>-21.6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  <c r="AM194" s="8">
        <v>0</v>
      </c>
      <c r="AN194" s="8">
        <v>0</v>
      </c>
      <c r="AO194" s="8">
        <v>0</v>
      </c>
      <c r="AP194" s="8">
        <v>0</v>
      </c>
      <c r="AQ194" s="8">
        <v>0</v>
      </c>
      <c r="AR194" s="8">
        <v>0</v>
      </c>
      <c r="AS194" s="8">
        <v>0</v>
      </c>
      <c r="AT194" s="8">
        <v>0</v>
      </c>
      <c r="AU194" s="8">
        <v>0</v>
      </c>
      <c r="AV194" s="8">
        <v>0</v>
      </c>
      <c r="AW194" s="8">
        <v>0</v>
      </c>
      <c r="AX194" s="8">
        <v>0</v>
      </c>
      <c r="AY194" s="8">
        <v>0</v>
      </c>
      <c r="AZ194" s="8">
        <v>0</v>
      </c>
      <c r="BA194" s="8">
        <v>0</v>
      </c>
      <c r="BB194" s="8">
        <v>0</v>
      </c>
      <c r="BC194" s="8">
        <v>0</v>
      </c>
    </row>
    <row r="195" spans="1:55" x14ac:dyDescent="0.25">
      <c r="A195" s="3" t="s">
        <v>34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f>$E$167</f>
        <v>-1.0280837917801414E-2</v>
      </c>
      <c r="U195" s="8">
        <v>1</v>
      </c>
      <c r="V195" s="8">
        <f>-$H$160</f>
        <v>2.071315810661039E-2</v>
      </c>
      <c r="W195" s="8">
        <f>$H$157</f>
        <v>-1.9977745580768576</v>
      </c>
      <c r="X195" s="8">
        <f>$E$167</f>
        <v>-1.0280837917801414E-2</v>
      </c>
      <c r="Y195" s="8">
        <v>1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0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0</v>
      </c>
      <c r="AL195" s="8">
        <v>0</v>
      </c>
      <c r="AM195" s="8">
        <v>0</v>
      </c>
      <c r="AN195" s="8">
        <v>0</v>
      </c>
      <c r="AO195" s="8">
        <v>0</v>
      </c>
      <c r="AP195" s="8">
        <v>0</v>
      </c>
      <c r="AQ195" s="8">
        <v>0</v>
      </c>
      <c r="AR195" s="8">
        <v>0</v>
      </c>
      <c r="AS195" s="8">
        <v>0</v>
      </c>
      <c r="AT195" s="8">
        <v>0</v>
      </c>
      <c r="AU195" s="8">
        <v>0</v>
      </c>
      <c r="AV195" s="8">
        <v>0</v>
      </c>
      <c r="AW195" s="8">
        <v>0</v>
      </c>
      <c r="AX195" s="8">
        <v>0</v>
      </c>
      <c r="AY195" s="8">
        <v>0</v>
      </c>
      <c r="AZ195" s="8">
        <v>0</v>
      </c>
      <c r="BA195" s="8">
        <v>0</v>
      </c>
      <c r="BB195" s="8">
        <v>0</v>
      </c>
      <c r="BC195" s="8">
        <v>0</v>
      </c>
    </row>
    <row r="196" spans="1:55" x14ac:dyDescent="0.25">
      <c r="A196" s="3" t="s">
        <v>35</v>
      </c>
      <c r="B196" s="8">
        <v>0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1</v>
      </c>
      <c r="U196" s="8">
        <f>-$H$166</f>
        <v>-21.6</v>
      </c>
      <c r="V196" s="8">
        <v>-2</v>
      </c>
      <c r="W196" s="8">
        <f>$H$163</f>
        <v>44.151930454460128</v>
      </c>
      <c r="X196" s="8">
        <v>1</v>
      </c>
      <c r="Y196" s="8">
        <f>-$H$166</f>
        <v>-21.6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v>0</v>
      </c>
      <c r="AG196" s="8">
        <v>0</v>
      </c>
      <c r="AH196" s="8">
        <v>0</v>
      </c>
      <c r="AI196" s="8">
        <v>0</v>
      </c>
      <c r="AJ196" s="8">
        <v>0</v>
      </c>
      <c r="AK196" s="8">
        <v>0</v>
      </c>
      <c r="AL196" s="8">
        <v>0</v>
      </c>
      <c r="AM196" s="8">
        <v>0</v>
      </c>
      <c r="AN196" s="8">
        <v>0</v>
      </c>
      <c r="AO196" s="8">
        <v>0</v>
      </c>
      <c r="AP196" s="8">
        <v>0</v>
      </c>
      <c r="AQ196" s="8">
        <v>0</v>
      </c>
      <c r="AR196" s="8">
        <v>0</v>
      </c>
      <c r="AS196" s="8">
        <v>0</v>
      </c>
      <c r="AT196" s="8">
        <v>0</v>
      </c>
      <c r="AU196" s="8">
        <v>0</v>
      </c>
      <c r="AV196" s="8">
        <v>0</v>
      </c>
      <c r="AW196" s="8">
        <v>0</v>
      </c>
      <c r="AX196" s="8">
        <v>0</v>
      </c>
      <c r="AY196" s="8">
        <v>0</v>
      </c>
      <c r="AZ196" s="8">
        <v>0</v>
      </c>
      <c r="BA196" s="8">
        <v>0</v>
      </c>
      <c r="BB196" s="8">
        <v>0</v>
      </c>
      <c r="BC196" s="8">
        <v>0</v>
      </c>
    </row>
    <row r="197" spans="1:55" x14ac:dyDescent="0.25">
      <c r="A197" s="3" t="s">
        <v>36</v>
      </c>
      <c r="B197" s="8">
        <v>0</v>
      </c>
      <c r="C197" s="8">
        <v>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f>$E$167</f>
        <v>-1.0280837917801414E-2</v>
      </c>
      <c r="W197" s="8">
        <v>1</v>
      </c>
      <c r="X197" s="8">
        <f>-$H$160</f>
        <v>2.071315810661039E-2</v>
      </c>
      <c r="Y197" s="8">
        <f>$H$157</f>
        <v>-1.9977745580768576</v>
      </c>
      <c r="Z197" s="8">
        <f>$E$167</f>
        <v>-1.0280837917801414E-2</v>
      </c>
      <c r="AA197" s="8">
        <v>1</v>
      </c>
      <c r="AB197" s="8">
        <v>0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8">
        <v>0</v>
      </c>
      <c r="AO197" s="8">
        <v>0</v>
      </c>
      <c r="AP197" s="8">
        <v>0</v>
      </c>
      <c r="AQ197" s="8">
        <v>0</v>
      </c>
      <c r="AR197" s="8">
        <v>0</v>
      </c>
      <c r="AS197" s="8">
        <v>0</v>
      </c>
      <c r="AT197" s="8">
        <v>0</v>
      </c>
      <c r="AU197" s="8">
        <v>0</v>
      </c>
      <c r="AV197" s="8">
        <v>0</v>
      </c>
      <c r="AW197" s="8">
        <v>0</v>
      </c>
      <c r="AX197" s="8">
        <v>0</v>
      </c>
      <c r="AY197" s="8">
        <v>0</v>
      </c>
      <c r="AZ197" s="8">
        <v>0</v>
      </c>
      <c r="BA197" s="8">
        <v>0</v>
      </c>
      <c r="BB197" s="8">
        <v>0</v>
      </c>
      <c r="BC197" s="8">
        <v>0</v>
      </c>
    </row>
    <row r="198" spans="1:55" x14ac:dyDescent="0.25">
      <c r="A198" s="3" t="s">
        <v>37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1</v>
      </c>
      <c r="W198" s="8">
        <f>-$H$166</f>
        <v>-21.6</v>
      </c>
      <c r="X198" s="8">
        <v>-2</v>
      </c>
      <c r="Y198" s="8">
        <f>$H$163</f>
        <v>44.151930454460128</v>
      </c>
      <c r="Z198" s="8">
        <v>1</v>
      </c>
      <c r="AA198" s="8">
        <f>-$H$166</f>
        <v>-21.6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8">
        <v>0</v>
      </c>
      <c r="AO198" s="8">
        <v>0</v>
      </c>
      <c r="AP198" s="8">
        <v>0</v>
      </c>
      <c r="AQ198" s="8">
        <v>0</v>
      </c>
      <c r="AR198" s="8">
        <v>0</v>
      </c>
      <c r="AS198" s="8">
        <v>0</v>
      </c>
      <c r="AT198" s="8">
        <v>0</v>
      </c>
      <c r="AU198" s="8">
        <v>0</v>
      </c>
      <c r="AV198" s="8">
        <v>0</v>
      </c>
      <c r="AW198" s="8">
        <v>0</v>
      </c>
      <c r="AX198" s="8">
        <v>0</v>
      </c>
      <c r="AY198" s="8">
        <v>0</v>
      </c>
      <c r="AZ198" s="8">
        <v>0</v>
      </c>
      <c r="BA198" s="8">
        <v>0</v>
      </c>
      <c r="BB198" s="8">
        <v>0</v>
      </c>
      <c r="BC198" s="8">
        <v>0</v>
      </c>
    </row>
    <row r="199" spans="1:55" x14ac:dyDescent="0.25">
      <c r="A199" s="3" t="s">
        <v>38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f>$E$167</f>
        <v>-1.0280837917801414E-2</v>
      </c>
      <c r="Y199" s="8">
        <v>1</v>
      </c>
      <c r="Z199" s="8">
        <f>-$H$160</f>
        <v>2.071315810661039E-2</v>
      </c>
      <c r="AA199" s="8">
        <f>$H$157</f>
        <v>-1.9977745580768576</v>
      </c>
      <c r="AB199" s="8">
        <f>$E$167</f>
        <v>-1.0280837917801414E-2</v>
      </c>
      <c r="AC199" s="8">
        <v>1</v>
      </c>
      <c r="AD199" s="8">
        <v>0</v>
      </c>
      <c r="AE199" s="8">
        <v>0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8">
        <v>0</v>
      </c>
      <c r="AO199" s="8">
        <v>0</v>
      </c>
      <c r="AP199" s="8">
        <v>0</v>
      </c>
      <c r="AQ199" s="8">
        <v>0</v>
      </c>
      <c r="AR199" s="8">
        <v>0</v>
      </c>
      <c r="AS199" s="8">
        <v>0</v>
      </c>
      <c r="AT199" s="8">
        <v>0</v>
      </c>
      <c r="AU199" s="8">
        <v>0</v>
      </c>
      <c r="AV199" s="8">
        <v>0</v>
      </c>
      <c r="AW199" s="8">
        <v>0</v>
      </c>
      <c r="AX199" s="8">
        <v>0</v>
      </c>
      <c r="AY199" s="8">
        <v>0</v>
      </c>
      <c r="AZ199" s="8">
        <v>0</v>
      </c>
      <c r="BA199" s="8">
        <v>0</v>
      </c>
      <c r="BB199" s="8">
        <v>0</v>
      </c>
      <c r="BC199" s="8">
        <v>0</v>
      </c>
    </row>
    <row r="200" spans="1:55" x14ac:dyDescent="0.25">
      <c r="A200" s="3" t="s">
        <v>39</v>
      </c>
      <c r="B200" s="8">
        <v>0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1</v>
      </c>
      <c r="Y200" s="8">
        <f>-$H$166</f>
        <v>-21.6</v>
      </c>
      <c r="Z200" s="8">
        <v>-2</v>
      </c>
      <c r="AA200" s="8">
        <f>$H$163</f>
        <v>44.151930454460128</v>
      </c>
      <c r="AB200" s="8">
        <v>1</v>
      </c>
      <c r="AC200" s="8">
        <f>-$H$166</f>
        <v>-21.6</v>
      </c>
      <c r="AD200" s="8">
        <v>0</v>
      </c>
      <c r="AE200" s="8">
        <v>0</v>
      </c>
      <c r="AF200" s="8">
        <v>0</v>
      </c>
      <c r="AG200" s="8">
        <v>0</v>
      </c>
      <c r="AH200" s="8">
        <v>0</v>
      </c>
      <c r="AI200" s="8">
        <v>0</v>
      </c>
      <c r="AJ200" s="8">
        <v>0</v>
      </c>
      <c r="AK200" s="8">
        <v>0</v>
      </c>
      <c r="AL200" s="8">
        <v>0</v>
      </c>
      <c r="AM200" s="8">
        <v>0</v>
      </c>
      <c r="AN200" s="8">
        <v>0</v>
      </c>
      <c r="AO200" s="8">
        <v>0</v>
      </c>
      <c r="AP200" s="8">
        <v>0</v>
      </c>
      <c r="AQ200" s="8">
        <v>0</v>
      </c>
      <c r="AR200" s="8">
        <v>0</v>
      </c>
      <c r="AS200" s="8">
        <v>0</v>
      </c>
      <c r="AT200" s="8">
        <v>0</v>
      </c>
      <c r="AU200" s="8">
        <v>0</v>
      </c>
      <c r="AV200" s="8">
        <v>0</v>
      </c>
      <c r="AW200" s="8">
        <v>0</v>
      </c>
      <c r="AX200" s="8">
        <v>0</v>
      </c>
      <c r="AY200" s="8">
        <v>0</v>
      </c>
      <c r="AZ200" s="8">
        <v>0</v>
      </c>
      <c r="BA200" s="8">
        <v>0</v>
      </c>
      <c r="BB200" s="8">
        <v>0</v>
      </c>
      <c r="BC200" s="8">
        <v>0</v>
      </c>
    </row>
    <row r="201" spans="1:55" x14ac:dyDescent="0.25">
      <c r="A201" s="3" t="s">
        <v>40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f>$E$167</f>
        <v>-1.0280837917801414E-2</v>
      </c>
      <c r="AA201" s="8">
        <v>1</v>
      </c>
      <c r="AB201" s="8">
        <f>-$H$160</f>
        <v>2.071315810661039E-2</v>
      </c>
      <c r="AC201" s="8">
        <f>$H$157</f>
        <v>-1.9977745580768576</v>
      </c>
      <c r="AD201" s="8">
        <f>$E$167</f>
        <v>-1.0280837917801414E-2</v>
      </c>
      <c r="AE201" s="8">
        <v>1</v>
      </c>
      <c r="AF201" s="8">
        <v>0</v>
      </c>
      <c r="AG201" s="8">
        <v>0</v>
      </c>
      <c r="AH201" s="8">
        <v>0</v>
      </c>
      <c r="AI201" s="8">
        <v>0</v>
      </c>
      <c r="AJ201" s="8">
        <v>0</v>
      </c>
      <c r="AK201" s="8">
        <v>0</v>
      </c>
      <c r="AL201" s="8">
        <v>0</v>
      </c>
      <c r="AM201" s="8">
        <v>0</v>
      </c>
      <c r="AN201" s="8">
        <v>0</v>
      </c>
      <c r="AO201" s="8">
        <v>0</v>
      </c>
      <c r="AP201" s="8">
        <v>0</v>
      </c>
      <c r="AQ201" s="8">
        <v>0</v>
      </c>
      <c r="AR201" s="8">
        <v>0</v>
      </c>
      <c r="AS201" s="8">
        <v>0</v>
      </c>
      <c r="AT201" s="8">
        <v>0</v>
      </c>
      <c r="AU201" s="8">
        <v>0</v>
      </c>
      <c r="AV201" s="8">
        <v>0</v>
      </c>
      <c r="AW201" s="8">
        <v>0</v>
      </c>
      <c r="AX201" s="8">
        <v>0</v>
      </c>
      <c r="AY201" s="8">
        <v>0</v>
      </c>
      <c r="AZ201" s="8">
        <v>0</v>
      </c>
      <c r="BA201" s="8">
        <v>0</v>
      </c>
      <c r="BB201" s="8">
        <v>0</v>
      </c>
      <c r="BC201" s="8">
        <v>0</v>
      </c>
    </row>
    <row r="202" spans="1:55" x14ac:dyDescent="0.25">
      <c r="A202" s="3" t="s">
        <v>41</v>
      </c>
      <c r="B202" s="8">
        <v>0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1</v>
      </c>
      <c r="AA202" s="8">
        <f>-$H$166</f>
        <v>-21.6</v>
      </c>
      <c r="AB202" s="8">
        <v>-2</v>
      </c>
      <c r="AC202" s="8">
        <f>$H$163</f>
        <v>44.151930454460128</v>
      </c>
      <c r="AD202" s="8">
        <v>1</v>
      </c>
      <c r="AE202" s="8">
        <f>-$H$166</f>
        <v>-21.6</v>
      </c>
      <c r="AF202" s="8">
        <v>0</v>
      </c>
      <c r="AG202" s="8">
        <v>0</v>
      </c>
      <c r="AH202" s="8">
        <v>0</v>
      </c>
      <c r="AI202" s="8">
        <v>0</v>
      </c>
      <c r="AJ202" s="8">
        <v>0</v>
      </c>
      <c r="AK202" s="8">
        <v>0</v>
      </c>
      <c r="AL202" s="8">
        <v>0</v>
      </c>
      <c r="AM202" s="8">
        <v>0</v>
      </c>
      <c r="AN202" s="8">
        <v>0</v>
      </c>
      <c r="AO202" s="8">
        <v>0</v>
      </c>
      <c r="AP202" s="8">
        <v>0</v>
      </c>
      <c r="AQ202" s="8">
        <v>0</v>
      </c>
      <c r="AR202" s="8">
        <v>0</v>
      </c>
      <c r="AS202" s="8">
        <v>0</v>
      </c>
      <c r="AT202" s="8">
        <v>0</v>
      </c>
      <c r="AU202" s="8">
        <v>0</v>
      </c>
      <c r="AV202" s="8">
        <v>0</v>
      </c>
      <c r="AW202" s="8">
        <v>0</v>
      </c>
      <c r="AX202" s="8">
        <v>0</v>
      </c>
      <c r="AY202" s="8">
        <v>0</v>
      </c>
      <c r="AZ202" s="8">
        <v>0</v>
      </c>
      <c r="BA202" s="8">
        <v>0</v>
      </c>
      <c r="BB202" s="8">
        <v>0</v>
      </c>
      <c r="BC202" s="8">
        <v>0</v>
      </c>
    </row>
    <row r="203" spans="1:55" x14ac:dyDescent="0.25">
      <c r="A203" s="3" t="s">
        <v>46</v>
      </c>
      <c r="B203" s="8">
        <v>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f>$E$167</f>
        <v>-1.0280837917801414E-2</v>
      </c>
      <c r="AC203" s="8">
        <v>1</v>
      </c>
      <c r="AD203" s="8">
        <f>-$H$160</f>
        <v>2.071315810661039E-2</v>
      </c>
      <c r="AE203" s="8">
        <f>$H$157</f>
        <v>-1.9977745580768576</v>
      </c>
      <c r="AF203" s="8">
        <f>$E$167</f>
        <v>-1.0280837917801414E-2</v>
      </c>
      <c r="AG203" s="8">
        <v>1</v>
      </c>
      <c r="AH203" s="8">
        <v>0</v>
      </c>
      <c r="AI203" s="8">
        <v>0</v>
      </c>
      <c r="AJ203" s="8">
        <v>0</v>
      </c>
      <c r="AK203" s="8">
        <v>0</v>
      </c>
      <c r="AL203" s="8">
        <v>0</v>
      </c>
      <c r="AM203" s="8">
        <v>0</v>
      </c>
      <c r="AN203" s="8">
        <v>0</v>
      </c>
      <c r="AO203" s="8">
        <v>0</v>
      </c>
      <c r="AP203" s="8">
        <v>0</v>
      </c>
      <c r="AQ203" s="8">
        <v>0</v>
      </c>
      <c r="AR203" s="8">
        <v>0</v>
      </c>
      <c r="AS203" s="8">
        <v>0</v>
      </c>
      <c r="AT203" s="8">
        <v>0</v>
      </c>
      <c r="AU203" s="8">
        <v>0</v>
      </c>
      <c r="AV203" s="8">
        <v>0</v>
      </c>
      <c r="AW203" s="8">
        <v>0</v>
      </c>
      <c r="AX203" s="8">
        <v>0</v>
      </c>
      <c r="AY203" s="8">
        <v>0</v>
      </c>
      <c r="AZ203" s="8">
        <v>0</v>
      </c>
      <c r="BA203" s="8">
        <v>0</v>
      </c>
      <c r="BB203" s="8">
        <v>0</v>
      </c>
      <c r="BC203" s="8">
        <v>0</v>
      </c>
    </row>
    <row r="204" spans="1:55" x14ac:dyDescent="0.25">
      <c r="A204" s="3" t="s">
        <v>47</v>
      </c>
      <c r="B204" s="8">
        <v>0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1</v>
      </c>
      <c r="AC204" s="8">
        <f>-$H$166</f>
        <v>-21.6</v>
      </c>
      <c r="AD204" s="8">
        <v>-2</v>
      </c>
      <c r="AE204" s="8">
        <f>$H$163</f>
        <v>44.151930454460128</v>
      </c>
      <c r="AF204" s="8">
        <v>1</v>
      </c>
      <c r="AG204" s="8">
        <f>-$H$166</f>
        <v>-21.6</v>
      </c>
      <c r="AH204" s="8">
        <v>0</v>
      </c>
      <c r="AI204" s="8">
        <v>0</v>
      </c>
      <c r="AJ204" s="8">
        <v>0</v>
      </c>
      <c r="AK204" s="8">
        <v>0</v>
      </c>
      <c r="AL204" s="8">
        <v>0</v>
      </c>
      <c r="AM204" s="8">
        <v>0</v>
      </c>
      <c r="AN204" s="8">
        <v>0</v>
      </c>
      <c r="AO204" s="8">
        <v>0</v>
      </c>
      <c r="AP204" s="8">
        <v>0</v>
      </c>
      <c r="AQ204" s="8">
        <v>0</v>
      </c>
      <c r="AR204" s="8">
        <v>0</v>
      </c>
      <c r="AS204" s="8">
        <v>0</v>
      </c>
      <c r="AT204" s="8">
        <v>0</v>
      </c>
      <c r="AU204" s="8">
        <v>0</v>
      </c>
      <c r="AV204" s="8">
        <v>0</v>
      </c>
      <c r="AW204" s="8">
        <v>0</v>
      </c>
      <c r="AX204" s="8">
        <v>0</v>
      </c>
      <c r="AY204" s="8">
        <v>0</v>
      </c>
      <c r="AZ204" s="8">
        <v>0</v>
      </c>
      <c r="BA204" s="8">
        <v>0</v>
      </c>
      <c r="BB204" s="8">
        <v>0</v>
      </c>
      <c r="BC204" s="8">
        <v>0</v>
      </c>
    </row>
    <row r="205" spans="1:55" x14ac:dyDescent="0.25">
      <c r="A205" s="3" t="s">
        <v>48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f>$E$167</f>
        <v>-1.0280837917801414E-2</v>
      </c>
      <c r="AE205" s="8">
        <v>1</v>
      </c>
      <c r="AF205" s="8">
        <f>-$H$160</f>
        <v>2.071315810661039E-2</v>
      </c>
      <c r="AG205" s="8">
        <f>$H$157</f>
        <v>-1.9977745580768576</v>
      </c>
      <c r="AH205" s="8">
        <f>$E$167</f>
        <v>-1.0280837917801414E-2</v>
      </c>
      <c r="AI205" s="8">
        <v>1</v>
      </c>
      <c r="AJ205" s="8">
        <v>0</v>
      </c>
      <c r="AK205" s="8">
        <v>0</v>
      </c>
      <c r="AL205" s="8">
        <v>0</v>
      </c>
      <c r="AM205" s="8">
        <v>0</v>
      </c>
      <c r="AN205" s="8">
        <v>0</v>
      </c>
      <c r="AO205" s="8">
        <v>0</v>
      </c>
      <c r="AP205" s="8">
        <v>0</v>
      </c>
      <c r="AQ205" s="8">
        <v>0</v>
      </c>
      <c r="AR205" s="8">
        <v>0</v>
      </c>
      <c r="AS205" s="8">
        <v>0</v>
      </c>
      <c r="AT205" s="8">
        <v>0</v>
      </c>
      <c r="AU205" s="8">
        <v>0</v>
      </c>
      <c r="AV205" s="8">
        <v>0</v>
      </c>
      <c r="AW205" s="8">
        <v>0</v>
      </c>
      <c r="AX205" s="8">
        <v>0</v>
      </c>
      <c r="AY205" s="8">
        <v>0</v>
      </c>
      <c r="AZ205" s="8">
        <v>0</v>
      </c>
      <c r="BA205" s="8">
        <v>0</v>
      </c>
      <c r="BB205" s="8">
        <v>0</v>
      </c>
      <c r="BC205" s="8">
        <v>0</v>
      </c>
    </row>
    <row r="206" spans="1:55" x14ac:dyDescent="0.25">
      <c r="A206" s="3" t="s">
        <v>49</v>
      </c>
      <c r="B206" s="8">
        <v>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1</v>
      </c>
      <c r="AE206" s="8">
        <f>-$H$166</f>
        <v>-21.6</v>
      </c>
      <c r="AF206" s="8">
        <v>-2</v>
      </c>
      <c r="AG206" s="8">
        <f>$H$163</f>
        <v>44.151930454460128</v>
      </c>
      <c r="AH206" s="8">
        <v>1</v>
      </c>
      <c r="AI206" s="8">
        <f>-$H$166</f>
        <v>-21.6</v>
      </c>
      <c r="AJ206" s="8">
        <v>0</v>
      </c>
      <c r="AK206" s="8">
        <v>0</v>
      </c>
      <c r="AL206" s="8">
        <v>0</v>
      </c>
      <c r="AM206" s="8">
        <v>0</v>
      </c>
      <c r="AN206" s="8">
        <v>0</v>
      </c>
      <c r="AO206" s="8">
        <v>0</v>
      </c>
      <c r="AP206" s="8">
        <v>0</v>
      </c>
      <c r="AQ206" s="8">
        <v>0</v>
      </c>
      <c r="AR206" s="8">
        <v>0</v>
      </c>
      <c r="AS206" s="8">
        <v>0</v>
      </c>
      <c r="AT206" s="8">
        <v>0</v>
      </c>
      <c r="AU206" s="8">
        <v>0</v>
      </c>
      <c r="AV206" s="8">
        <v>0</v>
      </c>
      <c r="AW206" s="8">
        <v>0</v>
      </c>
      <c r="AX206" s="8">
        <v>0</v>
      </c>
      <c r="AY206" s="8">
        <v>0</v>
      </c>
      <c r="AZ206" s="8">
        <v>0</v>
      </c>
      <c r="BA206" s="8">
        <v>0</v>
      </c>
      <c r="BB206" s="8">
        <v>0</v>
      </c>
      <c r="BC206" s="8">
        <v>0</v>
      </c>
    </row>
    <row r="207" spans="1:55" x14ac:dyDescent="0.25">
      <c r="A207" s="3" t="s">
        <v>50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f>$E$167</f>
        <v>-1.0280837917801414E-2</v>
      </c>
      <c r="AG207" s="8">
        <v>1</v>
      </c>
      <c r="AH207" s="8">
        <f>-$H$160</f>
        <v>2.071315810661039E-2</v>
      </c>
      <c r="AI207" s="8">
        <f>$H$157</f>
        <v>-1.9977745580768576</v>
      </c>
      <c r="AJ207" s="8">
        <f>$E$167</f>
        <v>-1.0280837917801414E-2</v>
      </c>
      <c r="AK207" s="8">
        <v>1</v>
      </c>
      <c r="AL207" s="8">
        <v>0</v>
      </c>
      <c r="AM207" s="8">
        <v>0</v>
      </c>
      <c r="AN207" s="8">
        <v>0</v>
      </c>
      <c r="AO207" s="8">
        <v>0</v>
      </c>
      <c r="AP207" s="8">
        <v>0</v>
      </c>
      <c r="AQ207" s="8">
        <v>0</v>
      </c>
      <c r="AR207" s="8">
        <v>0</v>
      </c>
      <c r="AS207" s="8">
        <v>0</v>
      </c>
      <c r="AT207" s="8">
        <v>0</v>
      </c>
      <c r="AU207" s="8">
        <v>0</v>
      </c>
      <c r="AV207" s="8">
        <v>0</v>
      </c>
      <c r="AW207" s="8">
        <v>0</v>
      </c>
      <c r="AX207" s="8">
        <v>0</v>
      </c>
      <c r="AY207" s="8">
        <v>0</v>
      </c>
      <c r="AZ207" s="8">
        <v>0</v>
      </c>
      <c r="BA207" s="8">
        <v>0</v>
      </c>
      <c r="BB207" s="8">
        <v>0</v>
      </c>
      <c r="BC207" s="8">
        <v>0</v>
      </c>
    </row>
    <row r="208" spans="1:55" x14ac:dyDescent="0.25">
      <c r="A208" s="3" t="s">
        <v>51</v>
      </c>
      <c r="B208" s="8">
        <v>0</v>
      </c>
      <c r="C208" s="8">
        <v>0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1</v>
      </c>
      <c r="AG208" s="8">
        <f>-$H$166</f>
        <v>-21.6</v>
      </c>
      <c r="AH208" s="8">
        <v>-2</v>
      </c>
      <c r="AI208" s="8">
        <f>$H$163</f>
        <v>44.151930454460128</v>
      </c>
      <c r="AJ208" s="8">
        <v>1</v>
      </c>
      <c r="AK208" s="8">
        <f>-$H$166</f>
        <v>-21.6</v>
      </c>
      <c r="AL208" s="8">
        <v>0</v>
      </c>
      <c r="AM208" s="8">
        <v>0</v>
      </c>
      <c r="AN208" s="8">
        <v>0</v>
      </c>
      <c r="AO208" s="8">
        <v>0</v>
      </c>
      <c r="AP208" s="8">
        <v>0</v>
      </c>
      <c r="AQ208" s="8">
        <v>0</v>
      </c>
      <c r="AR208" s="8">
        <v>0</v>
      </c>
      <c r="AS208" s="8">
        <v>0</v>
      </c>
      <c r="AT208" s="8">
        <v>0</v>
      </c>
      <c r="AU208" s="8">
        <v>0</v>
      </c>
      <c r="AV208" s="8">
        <v>0</v>
      </c>
      <c r="AW208" s="8">
        <v>0</v>
      </c>
      <c r="AX208" s="8">
        <v>0</v>
      </c>
      <c r="AY208" s="8">
        <v>0</v>
      </c>
      <c r="AZ208" s="8">
        <v>0</v>
      </c>
      <c r="BA208" s="8">
        <v>0</v>
      </c>
      <c r="BB208" s="8">
        <v>0</v>
      </c>
      <c r="BC208" s="8">
        <v>0</v>
      </c>
    </row>
    <row r="209" spans="1:55" x14ac:dyDescent="0.25">
      <c r="A209" s="3" t="s">
        <v>52</v>
      </c>
      <c r="B209" s="8">
        <v>0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f>$E$167</f>
        <v>-1.0280837917801414E-2</v>
      </c>
      <c r="AI209" s="8">
        <v>1</v>
      </c>
      <c r="AJ209" s="8">
        <f>-$H$160</f>
        <v>2.071315810661039E-2</v>
      </c>
      <c r="AK209" s="8">
        <f>$H$157</f>
        <v>-1.9977745580768576</v>
      </c>
      <c r="AL209" s="8">
        <f>$E$167</f>
        <v>-1.0280837917801414E-2</v>
      </c>
      <c r="AM209" s="8">
        <v>1</v>
      </c>
      <c r="AN209" s="8">
        <v>0</v>
      </c>
      <c r="AO209" s="8">
        <v>0</v>
      </c>
      <c r="AP209" s="8">
        <v>0</v>
      </c>
      <c r="AQ209" s="8">
        <v>0</v>
      </c>
      <c r="AR209" s="8">
        <v>0</v>
      </c>
      <c r="AS209" s="8">
        <v>0</v>
      </c>
      <c r="AT209" s="8">
        <v>0</v>
      </c>
      <c r="AU209" s="8">
        <v>0</v>
      </c>
      <c r="AV209" s="8">
        <v>0</v>
      </c>
      <c r="AW209" s="8">
        <v>0</v>
      </c>
      <c r="AX209" s="8">
        <v>0</v>
      </c>
      <c r="AY209" s="8">
        <v>0</v>
      </c>
      <c r="AZ209" s="8">
        <v>0</v>
      </c>
      <c r="BA209" s="8">
        <v>0</v>
      </c>
      <c r="BB209" s="8">
        <v>0</v>
      </c>
      <c r="BC209" s="8">
        <v>0</v>
      </c>
    </row>
    <row r="210" spans="1:55" x14ac:dyDescent="0.25">
      <c r="A210" s="3" t="s">
        <v>53</v>
      </c>
      <c r="B210" s="8">
        <v>0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1</v>
      </c>
      <c r="AI210" s="8">
        <f>-$H$166</f>
        <v>-21.6</v>
      </c>
      <c r="AJ210" s="8">
        <v>-2</v>
      </c>
      <c r="AK210" s="8">
        <f>$H$163</f>
        <v>44.151930454460128</v>
      </c>
      <c r="AL210" s="8">
        <v>1</v>
      </c>
      <c r="AM210" s="8">
        <f>-$H$166</f>
        <v>-21.6</v>
      </c>
      <c r="AN210" s="8">
        <v>0</v>
      </c>
      <c r="AO210" s="8">
        <v>0</v>
      </c>
      <c r="AP210" s="8">
        <v>0</v>
      </c>
      <c r="AQ210" s="8">
        <v>0</v>
      </c>
      <c r="AR210" s="8">
        <v>0</v>
      </c>
      <c r="AS210" s="8">
        <v>0</v>
      </c>
      <c r="AT210" s="8">
        <v>0</v>
      </c>
      <c r="AU210" s="8">
        <v>0</v>
      </c>
      <c r="AV210" s="8">
        <v>0</v>
      </c>
      <c r="AW210" s="8">
        <v>0</v>
      </c>
      <c r="AX210" s="8">
        <v>0</v>
      </c>
      <c r="AY210" s="8">
        <v>0</v>
      </c>
      <c r="AZ210" s="8">
        <v>0</v>
      </c>
      <c r="BA210" s="8">
        <v>0</v>
      </c>
      <c r="BB210" s="8">
        <v>0</v>
      </c>
      <c r="BC210" s="8">
        <v>0</v>
      </c>
    </row>
    <row r="211" spans="1:55" x14ac:dyDescent="0.25">
      <c r="A211" s="3" t="s">
        <v>60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f>$E$167</f>
        <v>-1.0280837917801414E-2</v>
      </c>
      <c r="AK211" s="8">
        <v>1</v>
      </c>
      <c r="AL211" s="8">
        <f>-$H$160</f>
        <v>2.071315810661039E-2</v>
      </c>
      <c r="AM211" s="8">
        <f>$H$157</f>
        <v>-1.9977745580768576</v>
      </c>
      <c r="AN211" s="8">
        <f>$E$167</f>
        <v>-1.0280837917801414E-2</v>
      </c>
      <c r="AO211" s="8">
        <v>1</v>
      </c>
      <c r="AP211" s="8">
        <v>0</v>
      </c>
      <c r="AQ211" s="8">
        <v>0</v>
      </c>
      <c r="AR211" s="8">
        <v>0</v>
      </c>
      <c r="AS211" s="8">
        <v>0</v>
      </c>
      <c r="AT211" s="8">
        <v>0</v>
      </c>
      <c r="AU211" s="8">
        <v>0</v>
      </c>
      <c r="AV211" s="8">
        <v>0</v>
      </c>
      <c r="AW211" s="8">
        <v>0</v>
      </c>
      <c r="AX211" s="8">
        <v>0</v>
      </c>
      <c r="AY211" s="8">
        <v>0</v>
      </c>
      <c r="AZ211" s="8">
        <v>0</v>
      </c>
      <c r="BA211" s="8">
        <v>0</v>
      </c>
      <c r="BB211" s="8">
        <v>0</v>
      </c>
      <c r="BC211" s="8">
        <v>0</v>
      </c>
    </row>
    <row r="212" spans="1:55" x14ac:dyDescent="0.25">
      <c r="A212" s="3" t="s">
        <v>61</v>
      </c>
      <c r="B212" s="8">
        <v>0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8">
        <v>0</v>
      </c>
      <c r="AJ212" s="8">
        <v>1</v>
      </c>
      <c r="AK212" s="8">
        <f>-$H$166</f>
        <v>-21.6</v>
      </c>
      <c r="AL212" s="8">
        <v>-2</v>
      </c>
      <c r="AM212" s="8">
        <f>$H$163</f>
        <v>44.151930454460128</v>
      </c>
      <c r="AN212" s="8">
        <v>1</v>
      </c>
      <c r="AO212" s="8">
        <f>-$H$166</f>
        <v>-21.6</v>
      </c>
      <c r="AP212" s="8">
        <v>0</v>
      </c>
      <c r="AQ212" s="8">
        <v>0</v>
      </c>
      <c r="AR212" s="8">
        <v>0</v>
      </c>
      <c r="AS212" s="8">
        <v>0</v>
      </c>
      <c r="AT212" s="8">
        <v>0</v>
      </c>
      <c r="AU212" s="8">
        <v>0</v>
      </c>
      <c r="AV212" s="8">
        <v>0</v>
      </c>
      <c r="AW212" s="8">
        <v>0</v>
      </c>
      <c r="AX212" s="8">
        <v>0</v>
      </c>
      <c r="AY212" s="8">
        <v>0</v>
      </c>
      <c r="AZ212" s="8">
        <v>0</v>
      </c>
      <c r="BA212" s="8">
        <v>0</v>
      </c>
      <c r="BB212" s="8">
        <v>0</v>
      </c>
      <c r="BC212" s="8">
        <v>0</v>
      </c>
    </row>
    <row r="213" spans="1:55" x14ac:dyDescent="0.25">
      <c r="A213" s="3" t="s">
        <v>62</v>
      </c>
      <c r="B213" s="8">
        <v>0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8">
        <v>0</v>
      </c>
      <c r="AI213" s="8">
        <v>0</v>
      </c>
      <c r="AJ213" s="8">
        <v>0</v>
      </c>
      <c r="AK213" s="8">
        <v>0</v>
      </c>
      <c r="AL213" s="8">
        <f>$E$167</f>
        <v>-1.0280837917801414E-2</v>
      </c>
      <c r="AM213" s="8">
        <v>1</v>
      </c>
      <c r="AN213" s="8">
        <f>-$H$160</f>
        <v>2.071315810661039E-2</v>
      </c>
      <c r="AO213" s="8">
        <f>$H$157</f>
        <v>-1.9977745580768576</v>
      </c>
      <c r="AP213" s="8">
        <f>$E$167</f>
        <v>-1.0280837917801414E-2</v>
      </c>
      <c r="AQ213" s="8">
        <v>1</v>
      </c>
      <c r="AR213" s="8">
        <v>0</v>
      </c>
      <c r="AS213" s="8">
        <v>0</v>
      </c>
      <c r="AT213" s="8">
        <v>0</v>
      </c>
      <c r="AU213" s="8">
        <v>0</v>
      </c>
      <c r="AV213" s="8">
        <v>0</v>
      </c>
      <c r="AW213" s="8">
        <v>0</v>
      </c>
      <c r="AX213" s="8">
        <v>0</v>
      </c>
      <c r="AY213" s="8">
        <v>0</v>
      </c>
      <c r="AZ213" s="8">
        <v>0</v>
      </c>
      <c r="BA213" s="8">
        <v>0</v>
      </c>
      <c r="BB213" s="8">
        <v>0</v>
      </c>
      <c r="BC213" s="8">
        <v>0</v>
      </c>
    </row>
    <row r="214" spans="1:55" x14ac:dyDescent="0.25">
      <c r="A214" s="3" t="s">
        <v>63</v>
      </c>
      <c r="B214" s="8">
        <v>0</v>
      </c>
      <c r="C214" s="8">
        <v>0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8">
        <v>0</v>
      </c>
      <c r="AI214" s="8">
        <v>0</v>
      </c>
      <c r="AJ214" s="8">
        <v>0</v>
      </c>
      <c r="AK214" s="8">
        <v>0</v>
      </c>
      <c r="AL214" s="8">
        <v>1</v>
      </c>
      <c r="AM214" s="8">
        <f>-$H$166</f>
        <v>-21.6</v>
      </c>
      <c r="AN214" s="8">
        <v>-2</v>
      </c>
      <c r="AO214" s="8">
        <f>$H$163</f>
        <v>44.151930454460128</v>
      </c>
      <c r="AP214" s="8">
        <v>1</v>
      </c>
      <c r="AQ214" s="8">
        <f>-$H$166</f>
        <v>-21.6</v>
      </c>
      <c r="AR214" s="8">
        <v>0</v>
      </c>
      <c r="AS214" s="8">
        <v>0</v>
      </c>
      <c r="AT214" s="8">
        <v>0</v>
      </c>
      <c r="AU214" s="8">
        <v>0</v>
      </c>
      <c r="AV214" s="8">
        <v>0</v>
      </c>
      <c r="AW214" s="8">
        <v>0</v>
      </c>
      <c r="AX214" s="8">
        <v>0</v>
      </c>
      <c r="AY214" s="8">
        <v>0</v>
      </c>
      <c r="AZ214" s="8">
        <v>0</v>
      </c>
      <c r="BA214" s="8">
        <v>0</v>
      </c>
      <c r="BB214" s="8">
        <v>0</v>
      </c>
      <c r="BC214" s="8">
        <v>0</v>
      </c>
    </row>
    <row r="215" spans="1:55" x14ac:dyDescent="0.25">
      <c r="A215" s="3" t="s">
        <v>64</v>
      </c>
      <c r="B215" s="8">
        <v>0</v>
      </c>
      <c r="C215" s="8">
        <v>0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0</v>
      </c>
      <c r="AL215" s="8">
        <v>0</v>
      </c>
      <c r="AM215" s="8">
        <v>0</v>
      </c>
      <c r="AN215" s="8">
        <f>$E$167</f>
        <v>-1.0280837917801414E-2</v>
      </c>
      <c r="AO215" s="8">
        <v>1</v>
      </c>
      <c r="AP215" s="8">
        <f>-$H$160</f>
        <v>2.071315810661039E-2</v>
      </c>
      <c r="AQ215" s="8">
        <f>$H$157</f>
        <v>-1.9977745580768576</v>
      </c>
      <c r="AR215" s="8">
        <f>$E$167</f>
        <v>-1.0280837917801414E-2</v>
      </c>
      <c r="AS215" s="8">
        <v>1</v>
      </c>
      <c r="AT215" s="8">
        <v>0</v>
      </c>
      <c r="AU215" s="8">
        <v>0</v>
      </c>
      <c r="AV215" s="8">
        <v>0</v>
      </c>
      <c r="AW215" s="8">
        <v>0</v>
      </c>
      <c r="AX215" s="8">
        <v>0</v>
      </c>
      <c r="AY215" s="8">
        <v>0</v>
      </c>
      <c r="AZ215" s="8">
        <v>0</v>
      </c>
      <c r="BA215" s="8">
        <v>0</v>
      </c>
      <c r="BB215" s="8">
        <v>0</v>
      </c>
      <c r="BC215" s="8">
        <v>0</v>
      </c>
    </row>
    <row r="216" spans="1:55" x14ac:dyDescent="0.25">
      <c r="A216" s="3" t="s">
        <v>65</v>
      </c>
      <c r="B216" s="8">
        <v>0</v>
      </c>
      <c r="C216" s="8">
        <v>0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8">
        <v>0</v>
      </c>
      <c r="AI216" s="8">
        <v>0</v>
      </c>
      <c r="AJ216" s="8">
        <v>0</v>
      </c>
      <c r="AK216" s="8">
        <v>0</v>
      </c>
      <c r="AL216" s="8">
        <v>0</v>
      </c>
      <c r="AM216" s="8">
        <v>0</v>
      </c>
      <c r="AN216" s="8">
        <v>1</v>
      </c>
      <c r="AO216" s="8">
        <f>-$H$166</f>
        <v>-21.6</v>
      </c>
      <c r="AP216" s="8">
        <v>-2</v>
      </c>
      <c r="AQ216" s="8">
        <f>$H$163</f>
        <v>44.151930454460128</v>
      </c>
      <c r="AR216" s="8">
        <v>1</v>
      </c>
      <c r="AS216" s="8">
        <f>-$H$166</f>
        <v>-21.6</v>
      </c>
      <c r="AT216" s="8">
        <v>0</v>
      </c>
      <c r="AU216" s="8">
        <v>0</v>
      </c>
      <c r="AV216" s="8">
        <v>0</v>
      </c>
      <c r="AW216" s="8">
        <v>0</v>
      </c>
      <c r="AX216" s="8">
        <v>0</v>
      </c>
      <c r="AY216" s="8">
        <v>0</v>
      </c>
      <c r="AZ216" s="8">
        <v>0</v>
      </c>
      <c r="BA216" s="8">
        <v>0</v>
      </c>
      <c r="BB216" s="8">
        <v>0</v>
      </c>
      <c r="BC216" s="8">
        <v>0</v>
      </c>
    </row>
    <row r="217" spans="1:55" x14ac:dyDescent="0.25">
      <c r="A217" s="3" t="s">
        <v>66</v>
      </c>
      <c r="B217" s="8">
        <v>0</v>
      </c>
      <c r="C217" s="8">
        <v>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8">
        <v>0</v>
      </c>
      <c r="AI217" s="8">
        <v>0</v>
      </c>
      <c r="AJ217" s="8">
        <v>0</v>
      </c>
      <c r="AK217" s="8">
        <v>0</v>
      </c>
      <c r="AL217" s="8">
        <v>0</v>
      </c>
      <c r="AM217" s="8">
        <v>0</v>
      </c>
      <c r="AN217" s="8">
        <v>0</v>
      </c>
      <c r="AO217" s="8">
        <v>0</v>
      </c>
      <c r="AP217" s="8">
        <f>$E$167</f>
        <v>-1.0280837917801414E-2</v>
      </c>
      <c r="AQ217" s="8">
        <v>1</v>
      </c>
      <c r="AR217" s="8">
        <f>-$H$160</f>
        <v>2.071315810661039E-2</v>
      </c>
      <c r="AS217" s="8">
        <f>$H$157</f>
        <v>-1.9977745580768576</v>
      </c>
      <c r="AT217" s="8">
        <f>$E$167</f>
        <v>-1.0280837917801414E-2</v>
      </c>
      <c r="AU217" s="8">
        <v>1</v>
      </c>
      <c r="AV217" s="8">
        <v>0</v>
      </c>
      <c r="AW217" s="8">
        <v>0</v>
      </c>
      <c r="AX217" s="8">
        <v>0</v>
      </c>
      <c r="AY217" s="8">
        <v>0</v>
      </c>
      <c r="AZ217" s="8">
        <v>0</v>
      </c>
      <c r="BA217" s="8">
        <v>0</v>
      </c>
      <c r="BB217" s="8">
        <v>0</v>
      </c>
      <c r="BC217" s="8">
        <v>0</v>
      </c>
    </row>
    <row r="218" spans="1:55" x14ac:dyDescent="0.25">
      <c r="A218" s="3" t="s">
        <v>67</v>
      </c>
      <c r="B218" s="8">
        <v>0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  <c r="P218" s="8">
        <v>0</v>
      </c>
      <c r="Q218" s="8">
        <v>0</v>
      </c>
      <c r="R218" s="8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8">
        <v>0</v>
      </c>
      <c r="AI218" s="8">
        <v>0</v>
      </c>
      <c r="AJ218" s="8">
        <v>0</v>
      </c>
      <c r="AK218" s="8">
        <v>0</v>
      </c>
      <c r="AL218" s="8">
        <v>0</v>
      </c>
      <c r="AM218" s="8">
        <v>0</v>
      </c>
      <c r="AN218" s="8">
        <v>0</v>
      </c>
      <c r="AO218" s="8">
        <v>0</v>
      </c>
      <c r="AP218" s="8">
        <v>1</v>
      </c>
      <c r="AQ218" s="8">
        <f>-$H$166</f>
        <v>-21.6</v>
      </c>
      <c r="AR218" s="8">
        <v>-2</v>
      </c>
      <c r="AS218" s="8">
        <f>$H$163</f>
        <v>44.151930454460128</v>
      </c>
      <c r="AT218" s="8">
        <v>1</v>
      </c>
      <c r="AU218" s="8">
        <f>-$H$166</f>
        <v>-21.6</v>
      </c>
      <c r="AV218" s="8">
        <v>0</v>
      </c>
      <c r="AW218" s="8">
        <v>0</v>
      </c>
      <c r="AX218" s="8">
        <v>0</v>
      </c>
      <c r="AY218" s="8">
        <v>0</v>
      </c>
      <c r="AZ218" s="8">
        <v>0</v>
      </c>
      <c r="BA218" s="8">
        <v>0</v>
      </c>
      <c r="BB218" s="8">
        <v>0</v>
      </c>
      <c r="BC218" s="8">
        <v>0</v>
      </c>
    </row>
    <row r="219" spans="1:55" x14ac:dyDescent="0.25">
      <c r="A219" s="3" t="s">
        <v>68</v>
      </c>
      <c r="B219" s="8">
        <v>0</v>
      </c>
      <c r="C219" s="8">
        <v>0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0</v>
      </c>
      <c r="AL219" s="8">
        <v>0</v>
      </c>
      <c r="AM219" s="8">
        <v>0</v>
      </c>
      <c r="AN219" s="8">
        <v>0</v>
      </c>
      <c r="AO219" s="8">
        <v>0</v>
      </c>
      <c r="AP219" s="8">
        <v>0</v>
      </c>
      <c r="AQ219" s="8">
        <v>0</v>
      </c>
      <c r="AR219" s="8">
        <f>$E$167</f>
        <v>-1.0280837917801414E-2</v>
      </c>
      <c r="AS219" s="8">
        <v>1</v>
      </c>
      <c r="AT219" s="8">
        <f>-$H$160</f>
        <v>2.071315810661039E-2</v>
      </c>
      <c r="AU219" s="8">
        <f>$H$157</f>
        <v>-1.9977745580768576</v>
      </c>
      <c r="AV219" s="8">
        <f>$E$167</f>
        <v>-1.0280837917801414E-2</v>
      </c>
      <c r="AW219" s="8">
        <v>1</v>
      </c>
      <c r="AX219" s="8">
        <v>0</v>
      </c>
      <c r="AY219" s="8">
        <v>0</v>
      </c>
      <c r="AZ219" s="8">
        <v>0</v>
      </c>
      <c r="BA219" s="8">
        <v>0</v>
      </c>
      <c r="BB219" s="8">
        <v>0</v>
      </c>
      <c r="BC219" s="8">
        <v>0</v>
      </c>
    </row>
    <row r="220" spans="1:55" x14ac:dyDescent="0.25">
      <c r="A220" s="3" t="s">
        <v>69</v>
      </c>
      <c r="B220" s="8">
        <v>0</v>
      </c>
      <c r="C220" s="8">
        <v>0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0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8">
        <v>0</v>
      </c>
      <c r="AI220" s="8">
        <v>0</v>
      </c>
      <c r="AJ220" s="8">
        <v>0</v>
      </c>
      <c r="AK220" s="8">
        <v>0</v>
      </c>
      <c r="AL220" s="8">
        <v>0</v>
      </c>
      <c r="AM220" s="8">
        <v>0</v>
      </c>
      <c r="AN220" s="8">
        <v>0</v>
      </c>
      <c r="AO220" s="8">
        <v>0</v>
      </c>
      <c r="AP220" s="8">
        <v>0</v>
      </c>
      <c r="AQ220" s="8">
        <v>0</v>
      </c>
      <c r="AR220" s="8">
        <v>1</v>
      </c>
      <c r="AS220" s="8">
        <f>-$H$166</f>
        <v>-21.6</v>
      </c>
      <c r="AT220" s="8">
        <v>-2</v>
      </c>
      <c r="AU220" s="8">
        <f>$H$163</f>
        <v>44.151930454460128</v>
      </c>
      <c r="AV220" s="8">
        <v>1</v>
      </c>
      <c r="AW220" s="8">
        <f>-$H$166</f>
        <v>-21.6</v>
      </c>
      <c r="AX220" s="8">
        <v>0</v>
      </c>
      <c r="AY220" s="8">
        <v>0</v>
      </c>
      <c r="AZ220" s="8">
        <v>0</v>
      </c>
      <c r="BA220" s="8">
        <v>0</v>
      </c>
      <c r="BB220" s="8">
        <v>0</v>
      </c>
      <c r="BC220" s="8">
        <v>0</v>
      </c>
    </row>
    <row r="221" spans="1:55" x14ac:dyDescent="0.25">
      <c r="A221" s="3" t="s">
        <v>70</v>
      </c>
      <c r="B221" s="8">
        <v>0</v>
      </c>
      <c r="C221" s="8">
        <v>0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0</v>
      </c>
      <c r="AJ221" s="8">
        <v>0</v>
      </c>
      <c r="AK221" s="8">
        <v>0</v>
      </c>
      <c r="AL221" s="8">
        <v>0</v>
      </c>
      <c r="AM221" s="8">
        <v>0</v>
      </c>
      <c r="AN221" s="8">
        <v>0</v>
      </c>
      <c r="AO221" s="8">
        <v>0</v>
      </c>
      <c r="AP221" s="8">
        <v>0</v>
      </c>
      <c r="AQ221" s="8">
        <v>0</v>
      </c>
      <c r="AR221" s="8">
        <v>0</v>
      </c>
      <c r="AS221" s="8">
        <v>0</v>
      </c>
      <c r="AT221" s="8">
        <f>$E$167</f>
        <v>-1.0280837917801414E-2</v>
      </c>
      <c r="AU221" s="8">
        <v>1</v>
      </c>
      <c r="AV221" s="8">
        <f>-$H$160</f>
        <v>2.071315810661039E-2</v>
      </c>
      <c r="AW221" s="8">
        <f>$H$157</f>
        <v>-1.9977745580768576</v>
      </c>
      <c r="AX221" s="8">
        <f>$E$167</f>
        <v>-1.0280837917801414E-2</v>
      </c>
      <c r="AY221" s="8">
        <v>1</v>
      </c>
      <c r="AZ221" s="8">
        <v>0</v>
      </c>
      <c r="BA221" s="8">
        <v>0</v>
      </c>
      <c r="BB221" s="8">
        <v>0</v>
      </c>
      <c r="BC221" s="8">
        <v>0</v>
      </c>
    </row>
    <row r="222" spans="1:55" x14ac:dyDescent="0.25">
      <c r="A222" s="3" t="s">
        <v>71</v>
      </c>
      <c r="B222" s="8">
        <v>0</v>
      </c>
      <c r="C222" s="8">
        <v>0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8">
        <v>0</v>
      </c>
      <c r="AI222" s="8">
        <v>0</v>
      </c>
      <c r="AJ222" s="8">
        <v>0</v>
      </c>
      <c r="AK222" s="8">
        <v>0</v>
      </c>
      <c r="AL222" s="8">
        <v>0</v>
      </c>
      <c r="AM222" s="8">
        <v>0</v>
      </c>
      <c r="AN222" s="8">
        <v>0</v>
      </c>
      <c r="AO222" s="8">
        <v>0</v>
      </c>
      <c r="AP222" s="8">
        <v>0</v>
      </c>
      <c r="AQ222" s="8">
        <v>0</v>
      </c>
      <c r="AR222" s="8">
        <v>0</v>
      </c>
      <c r="AS222" s="8">
        <v>0</v>
      </c>
      <c r="AT222" s="8">
        <v>1</v>
      </c>
      <c r="AU222" s="8">
        <f>-$H$166</f>
        <v>-21.6</v>
      </c>
      <c r="AV222" s="8">
        <v>-2</v>
      </c>
      <c r="AW222" s="8">
        <f>$H$163</f>
        <v>44.151930454460128</v>
      </c>
      <c r="AX222" s="8">
        <v>1</v>
      </c>
      <c r="AY222" s="8">
        <f>-$H$166</f>
        <v>-21.6</v>
      </c>
      <c r="AZ222" s="8">
        <v>0</v>
      </c>
      <c r="BA222" s="8">
        <v>0</v>
      </c>
      <c r="BB222" s="8">
        <v>0</v>
      </c>
      <c r="BC222" s="8">
        <v>0</v>
      </c>
    </row>
    <row r="223" spans="1:55" x14ac:dyDescent="0.25">
      <c r="A223" s="3" t="s">
        <v>72</v>
      </c>
      <c r="B223" s="8">
        <v>0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0</v>
      </c>
      <c r="AG223" s="8">
        <v>0</v>
      </c>
      <c r="AH223" s="8">
        <v>0</v>
      </c>
      <c r="AI223" s="8">
        <v>0</v>
      </c>
      <c r="AJ223" s="8">
        <v>0</v>
      </c>
      <c r="AK223" s="8">
        <v>0</v>
      </c>
      <c r="AL223" s="8">
        <v>0</v>
      </c>
      <c r="AM223" s="8">
        <v>0</v>
      </c>
      <c r="AN223" s="8">
        <v>0</v>
      </c>
      <c r="AO223" s="8">
        <v>0</v>
      </c>
      <c r="AP223" s="8">
        <v>0</v>
      </c>
      <c r="AQ223" s="8">
        <v>0</v>
      </c>
      <c r="AR223" s="8">
        <v>0</v>
      </c>
      <c r="AS223" s="8">
        <v>0</v>
      </c>
      <c r="AT223" s="8">
        <v>0</v>
      </c>
      <c r="AU223" s="8">
        <v>0</v>
      </c>
      <c r="AV223" s="8">
        <f>$E$167</f>
        <v>-1.0280837917801414E-2</v>
      </c>
      <c r="AW223" s="8">
        <v>1</v>
      </c>
      <c r="AX223" s="8">
        <f>-$H$160</f>
        <v>2.071315810661039E-2</v>
      </c>
      <c r="AY223" s="8">
        <f>$H$157</f>
        <v>-1.9977745580768576</v>
      </c>
      <c r="AZ223" s="8">
        <f>$E$167</f>
        <v>-1.0280837917801414E-2</v>
      </c>
      <c r="BA223" s="8">
        <v>1</v>
      </c>
      <c r="BB223" s="8">
        <v>0</v>
      </c>
      <c r="BC223" s="8">
        <v>0</v>
      </c>
    </row>
    <row r="224" spans="1:55" x14ac:dyDescent="0.25">
      <c r="A224" s="3" t="s">
        <v>73</v>
      </c>
      <c r="B224" s="8">
        <v>0</v>
      </c>
      <c r="C224" s="8">
        <v>0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  <c r="P224" s="8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0</v>
      </c>
      <c r="Z224" s="8">
        <v>0</v>
      </c>
      <c r="AA224" s="8">
        <v>0</v>
      </c>
      <c r="AB224" s="8">
        <v>0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0</v>
      </c>
      <c r="AJ224" s="8">
        <v>0</v>
      </c>
      <c r="AK224" s="8">
        <v>0</v>
      </c>
      <c r="AL224" s="8">
        <v>0</v>
      </c>
      <c r="AM224" s="8">
        <v>0</v>
      </c>
      <c r="AN224" s="8">
        <v>0</v>
      </c>
      <c r="AO224" s="8">
        <v>0</v>
      </c>
      <c r="AP224" s="8">
        <v>0</v>
      </c>
      <c r="AQ224" s="8">
        <v>0</v>
      </c>
      <c r="AR224" s="8">
        <v>0</v>
      </c>
      <c r="AS224" s="8">
        <v>0</v>
      </c>
      <c r="AT224" s="8">
        <v>0</v>
      </c>
      <c r="AU224" s="8">
        <v>0</v>
      </c>
      <c r="AV224" s="8">
        <v>1</v>
      </c>
      <c r="AW224" s="8">
        <f>-$H$166</f>
        <v>-21.6</v>
      </c>
      <c r="AX224" s="8">
        <v>-2</v>
      </c>
      <c r="AY224" s="8">
        <f>$H$163</f>
        <v>44.151930454460128</v>
      </c>
      <c r="AZ224" s="8">
        <v>1</v>
      </c>
      <c r="BA224" s="8">
        <f>-$H$166</f>
        <v>-21.6</v>
      </c>
      <c r="BB224" s="8">
        <v>0</v>
      </c>
      <c r="BC224" s="8">
        <v>0</v>
      </c>
    </row>
    <row r="225" spans="1:55" x14ac:dyDescent="0.25">
      <c r="A225" s="3" t="s">
        <v>74</v>
      </c>
      <c r="B225" s="8">
        <v>0</v>
      </c>
      <c r="C225" s="8">
        <v>0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0</v>
      </c>
      <c r="AD225" s="8">
        <v>0</v>
      </c>
      <c r="AE225" s="8">
        <v>0</v>
      </c>
      <c r="AF225" s="8">
        <v>0</v>
      </c>
      <c r="AG225" s="8">
        <v>0</v>
      </c>
      <c r="AH225" s="8">
        <v>0</v>
      </c>
      <c r="AI225" s="8">
        <v>0</v>
      </c>
      <c r="AJ225" s="8">
        <v>0</v>
      </c>
      <c r="AK225" s="8">
        <v>0</v>
      </c>
      <c r="AL225" s="8">
        <v>0</v>
      </c>
      <c r="AM225" s="8">
        <v>0</v>
      </c>
      <c r="AN225" s="8">
        <v>0</v>
      </c>
      <c r="AO225" s="8">
        <v>0</v>
      </c>
      <c r="AP225" s="8">
        <v>0</v>
      </c>
      <c r="AQ225" s="8">
        <v>0</v>
      </c>
      <c r="AR225" s="8">
        <v>0</v>
      </c>
      <c r="AS225" s="8">
        <v>0</v>
      </c>
      <c r="AT225" s="8">
        <v>0</v>
      </c>
      <c r="AU225" s="8">
        <v>0</v>
      </c>
      <c r="AV225" s="8">
        <v>0</v>
      </c>
      <c r="AW225" s="8">
        <v>0</v>
      </c>
      <c r="AX225" s="8">
        <f>$E$167</f>
        <v>-1.0280837917801414E-2</v>
      </c>
      <c r="AY225" s="8">
        <v>1</v>
      </c>
      <c r="AZ225" s="8">
        <f>-$H$160</f>
        <v>2.071315810661039E-2</v>
      </c>
      <c r="BA225" s="8">
        <f>$H$157</f>
        <v>-1.9977745580768576</v>
      </c>
      <c r="BB225" s="8">
        <f>$E$167</f>
        <v>-1.0280837917801414E-2</v>
      </c>
      <c r="BC225" s="8">
        <v>1</v>
      </c>
    </row>
    <row r="226" spans="1:55" x14ac:dyDescent="0.25">
      <c r="A226" s="3" t="s">
        <v>75</v>
      </c>
      <c r="B226" s="8">
        <v>0</v>
      </c>
      <c r="C226" s="8">
        <v>0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  <c r="AB226" s="8">
        <v>0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0</v>
      </c>
      <c r="AJ226" s="8">
        <v>0</v>
      </c>
      <c r="AK226" s="8">
        <v>0</v>
      </c>
      <c r="AL226" s="8">
        <v>0</v>
      </c>
      <c r="AM226" s="8">
        <v>0</v>
      </c>
      <c r="AN226" s="8">
        <v>0</v>
      </c>
      <c r="AO226" s="8">
        <v>0</v>
      </c>
      <c r="AP226" s="8">
        <v>0</v>
      </c>
      <c r="AQ226" s="8">
        <v>0</v>
      </c>
      <c r="AR226" s="8">
        <v>0</v>
      </c>
      <c r="AS226" s="8">
        <v>0</v>
      </c>
      <c r="AT226" s="8">
        <v>0</v>
      </c>
      <c r="AU226" s="8">
        <v>0</v>
      </c>
      <c r="AV226" s="8">
        <v>0</v>
      </c>
      <c r="AW226" s="8">
        <v>0</v>
      </c>
      <c r="AX226" s="8">
        <v>1</v>
      </c>
      <c r="AY226" s="8">
        <f>-$H$166</f>
        <v>-21.6</v>
      </c>
      <c r="AZ226" s="8">
        <v>-2</v>
      </c>
      <c r="BA226" s="8">
        <f>$H$163</f>
        <v>44.151930454460128</v>
      </c>
      <c r="BB226" s="8">
        <v>1</v>
      </c>
      <c r="BC226" s="8">
        <f>-$H$166</f>
        <v>-21.6</v>
      </c>
    </row>
    <row r="227" spans="1:55" x14ac:dyDescent="0.25">
      <c r="A227" s="3" t="s">
        <v>108</v>
      </c>
      <c r="B227" s="8">
        <v>0</v>
      </c>
      <c r="C227" s="8">
        <v>0</v>
      </c>
      <c r="D227" s="8">
        <v>1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0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8">
        <v>0</v>
      </c>
      <c r="AA227" s="8">
        <v>0</v>
      </c>
      <c r="AB227" s="8">
        <v>0</v>
      </c>
      <c r="AC227" s="8">
        <v>0</v>
      </c>
      <c r="AD227" s="8">
        <v>0</v>
      </c>
      <c r="AE227" s="8">
        <v>0</v>
      </c>
      <c r="AF227" s="8">
        <v>0</v>
      </c>
      <c r="AG227" s="8">
        <v>0</v>
      </c>
      <c r="AH227" s="8">
        <v>0</v>
      </c>
      <c r="AI227" s="8">
        <v>0</v>
      </c>
      <c r="AJ227" s="8">
        <v>0</v>
      </c>
      <c r="AK227" s="8">
        <v>0</v>
      </c>
      <c r="AL227" s="8">
        <v>0</v>
      </c>
      <c r="AM227" s="8">
        <v>0</v>
      </c>
      <c r="AN227" s="8">
        <v>0</v>
      </c>
      <c r="AO227" s="8">
        <v>0</v>
      </c>
      <c r="AP227" s="8">
        <v>0</v>
      </c>
      <c r="AQ227" s="8">
        <v>0</v>
      </c>
      <c r="AR227" s="8">
        <v>0</v>
      </c>
      <c r="AS227" s="8">
        <v>0</v>
      </c>
      <c r="AT227" s="8">
        <v>0</v>
      </c>
      <c r="AU227" s="8">
        <v>0</v>
      </c>
      <c r="AV227" s="8">
        <v>0</v>
      </c>
      <c r="AW227" s="8">
        <v>0</v>
      </c>
      <c r="AX227" s="8">
        <v>0</v>
      </c>
      <c r="AY227" s="8">
        <v>0</v>
      </c>
      <c r="AZ227" s="8">
        <v>0</v>
      </c>
      <c r="BA227" s="8">
        <v>0</v>
      </c>
      <c r="BB227" s="8">
        <v>0</v>
      </c>
      <c r="BC227" s="8">
        <v>0</v>
      </c>
    </row>
    <row r="228" spans="1:55" x14ac:dyDescent="0.25">
      <c r="A228" s="3" t="s">
        <v>109</v>
      </c>
      <c r="B228" s="8">
        <f>1/H166</f>
        <v>4.6296296296296294E-2</v>
      </c>
      <c r="C228" s="8">
        <v>-1</v>
      </c>
      <c r="D228" s="8">
        <v>0</v>
      </c>
      <c r="E228" s="8">
        <v>0</v>
      </c>
      <c r="F228" s="8">
        <f>-1/H166</f>
        <v>-4.6296296296296294E-2</v>
      </c>
      <c r="G228" s="8">
        <v>1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0</v>
      </c>
      <c r="AD228" s="8">
        <v>0</v>
      </c>
      <c r="AE228" s="8">
        <v>0</v>
      </c>
      <c r="AF228" s="8">
        <v>0</v>
      </c>
      <c r="AG228" s="8">
        <v>0</v>
      </c>
      <c r="AH228" s="8">
        <v>0</v>
      </c>
      <c r="AI228" s="8">
        <v>0</v>
      </c>
      <c r="AJ228" s="8">
        <v>0</v>
      </c>
      <c r="AK228" s="8">
        <v>0</v>
      </c>
      <c r="AL228" s="8">
        <v>0</v>
      </c>
      <c r="AM228" s="8">
        <v>0</v>
      </c>
      <c r="AN228" s="8">
        <v>0</v>
      </c>
      <c r="AO228" s="8">
        <v>0</v>
      </c>
      <c r="AP228" s="8">
        <v>0</v>
      </c>
      <c r="AQ228" s="8">
        <v>0</v>
      </c>
      <c r="AR228" s="8">
        <v>0</v>
      </c>
      <c r="AS228" s="8">
        <v>0</v>
      </c>
      <c r="AT228" s="8">
        <v>0</v>
      </c>
      <c r="AU228" s="8">
        <v>0</v>
      </c>
      <c r="AV228" s="8">
        <v>0</v>
      </c>
      <c r="AW228" s="8">
        <v>0</v>
      </c>
      <c r="AX228" s="8">
        <v>0</v>
      </c>
      <c r="AY228" s="8">
        <v>0</v>
      </c>
      <c r="AZ228" s="8">
        <v>0</v>
      </c>
      <c r="BA228" s="8">
        <v>0</v>
      </c>
      <c r="BB228" s="8">
        <v>0</v>
      </c>
      <c r="BC228" s="8">
        <v>0</v>
      </c>
    </row>
    <row r="229" spans="1:55" x14ac:dyDescent="0.25">
      <c r="A229" s="3" t="s">
        <v>130</v>
      </c>
      <c r="B229" s="8">
        <v>0</v>
      </c>
      <c r="C229" s="8">
        <v>0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0</v>
      </c>
      <c r="AD229" s="8">
        <v>0</v>
      </c>
      <c r="AE229" s="8">
        <v>0</v>
      </c>
      <c r="AF229" s="8">
        <v>0</v>
      </c>
      <c r="AG229" s="8">
        <v>0</v>
      </c>
      <c r="AH229" s="8">
        <v>0</v>
      </c>
      <c r="AI229" s="8">
        <v>0</v>
      </c>
      <c r="AJ229" s="8">
        <v>0</v>
      </c>
      <c r="AK229" s="8">
        <v>0</v>
      </c>
      <c r="AL229" s="8">
        <v>0</v>
      </c>
      <c r="AM229" s="8">
        <v>0</v>
      </c>
      <c r="AN229" s="8">
        <v>0</v>
      </c>
      <c r="AO229" s="8">
        <v>0</v>
      </c>
      <c r="AP229" s="8">
        <v>0</v>
      </c>
      <c r="AQ229" s="8">
        <v>0</v>
      </c>
      <c r="AR229" s="8">
        <v>0</v>
      </c>
      <c r="AS229" s="8">
        <v>0</v>
      </c>
      <c r="AT229" s="8">
        <v>0</v>
      </c>
      <c r="AU229" s="8">
        <v>0</v>
      </c>
      <c r="AV229" s="8">
        <v>0</v>
      </c>
      <c r="AW229" s="8">
        <v>0</v>
      </c>
      <c r="AX229" s="8">
        <v>0</v>
      </c>
      <c r="AY229" s="8">
        <v>0</v>
      </c>
      <c r="AZ229" s="8">
        <v>1</v>
      </c>
      <c r="BA229" s="8">
        <v>0</v>
      </c>
      <c r="BB229" s="8">
        <v>0</v>
      </c>
      <c r="BC229" s="8">
        <v>0</v>
      </c>
    </row>
    <row r="230" spans="1:55" x14ac:dyDescent="0.25">
      <c r="A230" s="3" t="s">
        <v>131</v>
      </c>
      <c r="B230" s="8">
        <v>0</v>
      </c>
      <c r="C230" s="8">
        <v>0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0</v>
      </c>
      <c r="AI230" s="8">
        <v>0</v>
      </c>
      <c r="AJ230" s="8">
        <v>0</v>
      </c>
      <c r="AK230" s="8">
        <v>0</v>
      </c>
      <c r="AL230" s="8">
        <v>0</v>
      </c>
      <c r="AM230" s="8">
        <v>0</v>
      </c>
      <c r="AN230" s="8">
        <v>0</v>
      </c>
      <c r="AO230" s="8">
        <v>0</v>
      </c>
      <c r="AP230" s="8">
        <v>0</v>
      </c>
      <c r="AQ230" s="8">
        <v>0</v>
      </c>
      <c r="AR230" s="8">
        <v>0</v>
      </c>
      <c r="AS230" s="8">
        <v>0</v>
      </c>
      <c r="AT230" s="8">
        <v>0</v>
      </c>
      <c r="AU230" s="8">
        <v>0</v>
      </c>
      <c r="AV230" s="8">
        <v>0</v>
      </c>
      <c r="AW230" s="8">
        <v>0</v>
      </c>
      <c r="AX230" s="8">
        <v>0</v>
      </c>
      <c r="AY230" s="8">
        <v>0</v>
      </c>
      <c r="AZ230" s="8">
        <v>0</v>
      </c>
      <c r="BA230" s="8">
        <v>1</v>
      </c>
      <c r="BB230" s="8">
        <v>0</v>
      </c>
      <c r="BC230" s="8">
        <v>0</v>
      </c>
    </row>
    <row r="234" spans="1:55" x14ac:dyDescent="0.25">
      <c r="B234" s="1"/>
    </row>
    <row r="235" spans="1:55" x14ac:dyDescent="0.25">
      <c r="B235" s="1"/>
    </row>
    <row r="243" spans="2:8" x14ac:dyDescent="0.25">
      <c r="B243" s="1"/>
    </row>
    <row r="245" spans="2:8" ht="18.75" x14ac:dyDescent="0.3">
      <c r="C245" s="24" t="s">
        <v>217</v>
      </c>
    </row>
    <row r="246" spans="2:8" ht="18.75" x14ac:dyDescent="0.25">
      <c r="C246" s="5" t="s">
        <v>221</v>
      </c>
      <c r="E246" s="5"/>
    </row>
    <row r="248" spans="2:8" ht="18" x14ac:dyDescent="0.25">
      <c r="C248" s="1"/>
      <c r="D248" s="14" t="s">
        <v>193</v>
      </c>
      <c r="E248" s="25">
        <f>1/32</f>
        <v>3.125E-2</v>
      </c>
    </row>
    <row r="249" spans="2:8" x14ac:dyDescent="0.25">
      <c r="C249" s="1"/>
      <c r="E249" s="25"/>
      <c r="G249" s="13" t="s">
        <v>86</v>
      </c>
    </row>
    <row r="250" spans="2:8" x14ac:dyDescent="0.25">
      <c r="C250" s="1"/>
      <c r="D250" s="3" t="s">
        <v>194</v>
      </c>
      <c r="E250" s="25">
        <f>1/(2/3)*2*(1+0.25)*0.01</f>
        <v>3.7499999999999999E-2</v>
      </c>
    </row>
    <row r="251" spans="2:8" x14ac:dyDescent="0.25">
      <c r="C251" s="1"/>
      <c r="D251" s="9"/>
      <c r="E251" s="11"/>
      <c r="F251" s="17"/>
    </row>
    <row r="252" spans="2:8" x14ac:dyDescent="0.25">
      <c r="D252" s="7" t="s">
        <v>132</v>
      </c>
      <c r="E252" s="25">
        <v>0.01</v>
      </c>
      <c r="H252" s="26">
        <f>E252*E248*E248*E266*E266-2</f>
        <v>-1.9987465893484571</v>
      </c>
    </row>
    <row r="253" spans="2:8" x14ac:dyDescent="0.25">
      <c r="C253" s="13"/>
      <c r="E253" s="25"/>
      <c r="H253" s="26"/>
    </row>
    <row r="254" spans="2:8" x14ac:dyDescent="0.25">
      <c r="C254" s="16" t="s">
        <v>133</v>
      </c>
      <c r="E254" s="26">
        <f>-0.6*PI()*PI()</f>
        <v>-5.9217626406536148</v>
      </c>
      <c r="H254" s="26"/>
    </row>
    <row r="255" spans="2:8" x14ac:dyDescent="0.25">
      <c r="C255" s="17"/>
      <c r="D255" s="17"/>
      <c r="E255" s="17"/>
      <c r="H255" s="26">
        <f>2*E262+E248*E248*E248*E248*(E258-E266*E266)</f>
        <v>-1.1614028802823438E-2</v>
      </c>
    </row>
    <row r="256" spans="2:8" x14ac:dyDescent="0.25">
      <c r="C256" s="17"/>
      <c r="D256" s="17"/>
      <c r="E256" s="17"/>
      <c r="H256" s="26"/>
    </row>
    <row r="257" spans="1:71" x14ac:dyDescent="0.25">
      <c r="C257" s="17"/>
      <c r="D257" s="17"/>
      <c r="E257" s="17"/>
      <c r="G257" s="15"/>
      <c r="H257" s="26"/>
    </row>
    <row r="258" spans="1:71" x14ac:dyDescent="0.25">
      <c r="B258" s="3" t="s">
        <v>134</v>
      </c>
      <c r="C258" s="17"/>
      <c r="D258" s="17"/>
      <c r="E258" s="27">
        <f>0.8*POWER(PI(),4)</f>
        <v>77.927272827201946</v>
      </c>
      <c r="F258" s="17"/>
      <c r="H258" s="26">
        <f>1+2*H261-E252*E250*E266*E266</f>
        <v>77.751869030980757</v>
      </c>
    </row>
    <row r="259" spans="1:71" x14ac:dyDescent="0.25">
      <c r="C259" s="17"/>
      <c r="D259" s="17"/>
      <c r="E259" s="17"/>
      <c r="F259" s="17"/>
      <c r="H259" s="26"/>
    </row>
    <row r="260" spans="1:71" x14ac:dyDescent="0.25">
      <c r="F260" s="17"/>
      <c r="H260" s="26"/>
    </row>
    <row r="261" spans="1:71" x14ac:dyDescent="0.25">
      <c r="F261" s="17"/>
      <c r="H261" s="26">
        <f>E250/E248/E248</f>
        <v>38.4</v>
      </c>
    </row>
    <row r="262" spans="1:71" x14ac:dyDescent="0.25">
      <c r="E262" s="3">
        <f>E254*E248*E248</f>
        <v>-5.7829713287632957E-3</v>
      </c>
    </row>
    <row r="263" spans="1:71" x14ac:dyDescent="0.25">
      <c r="D263" s="13"/>
      <c r="E263" s="20"/>
      <c r="F263" s="17"/>
    </row>
    <row r="264" spans="1:71" x14ac:dyDescent="0.25">
      <c r="D264" s="13"/>
      <c r="E264" s="20"/>
      <c r="L264" s="7"/>
      <c r="M264" s="7"/>
      <c r="N264" s="7"/>
      <c r="O264" s="7"/>
    </row>
    <row r="265" spans="1:71" x14ac:dyDescent="0.25">
      <c r="D265" s="13"/>
      <c r="E265" s="20"/>
      <c r="F265" s="17"/>
      <c r="G265" s="3" t="s">
        <v>87</v>
      </c>
      <c r="H265" s="3">
        <f>100000*MDETERM(B272:BS341)</f>
        <v>5.6683098421267216E-6</v>
      </c>
      <c r="J265" s="4"/>
      <c r="K265" s="7"/>
      <c r="L265" s="19"/>
      <c r="M265" s="19"/>
      <c r="N265" s="19"/>
      <c r="O265" s="19"/>
    </row>
    <row r="266" spans="1:71" x14ac:dyDescent="0.25">
      <c r="D266" s="13"/>
      <c r="E266" s="30">
        <v>11.329132831686117</v>
      </c>
      <c r="F266" s="17"/>
      <c r="J266" s="4"/>
      <c r="K266" s="7"/>
      <c r="L266" s="19"/>
      <c r="M266" s="19"/>
      <c r="N266" s="19"/>
      <c r="O266" s="19"/>
    </row>
    <row r="267" spans="1:71" x14ac:dyDescent="0.25">
      <c r="D267" s="13"/>
      <c r="E267" s="20"/>
      <c r="F267" s="17"/>
      <c r="J267" s="4"/>
      <c r="K267" s="7"/>
      <c r="L267" s="19"/>
      <c r="M267" s="19"/>
      <c r="N267" s="19"/>
      <c r="O267" s="19"/>
    </row>
    <row r="268" spans="1:71" x14ac:dyDescent="0.25">
      <c r="D268" s="13"/>
      <c r="E268" s="20"/>
      <c r="F268" s="17"/>
      <c r="J268" s="4"/>
      <c r="K268" s="7"/>
      <c r="L268" s="21"/>
      <c r="M268" s="19"/>
      <c r="N268" s="19"/>
      <c r="O268" s="19"/>
    </row>
    <row r="269" spans="1:71" x14ac:dyDescent="0.25">
      <c r="C269" s="17"/>
      <c r="D269" s="20"/>
      <c r="E269" s="17"/>
      <c r="F269" s="17"/>
      <c r="J269" s="4"/>
      <c r="K269" s="7"/>
      <c r="L269" s="19"/>
      <c r="M269" s="19"/>
      <c r="N269" s="19"/>
      <c r="O269" s="19"/>
    </row>
    <row r="270" spans="1:71" x14ac:dyDescent="0.25">
      <c r="C270" s="17"/>
      <c r="D270" s="20"/>
      <c r="E270" s="17"/>
      <c r="F270" s="17"/>
      <c r="L270" s="4"/>
      <c r="M270" s="7"/>
      <c r="N270" s="29"/>
      <c r="O270" s="29"/>
    </row>
    <row r="271" spans="1:71" x14ac:dyDescent="0.25">
      <c r="B271" s="4" t="s">
        <v>0</v>
      </c>
      <c r="C271" s="4" t="s">
        <v>97</v>
      </c>
      <c r="D271" s="4" t="s">
        <v>1</v>
      </c>
      <c r="E271" s="4" t="s">
        <v>98</v>
      </c>
      <c r="F271" s="4" t="s">
        <v>2</v>
      </c>
      <c r="G271" s="4" t="s">
        <v>99</v>
      </c>
      <c r="H271" s="4" t="s">
        <v>3</v>
      </c>
      <c r="I271" s="4" t="s">
        <v>100</v>
      </c>
      <c r="J271" s="4" t="s">
        <v>4</v>
      </c>
      <c r="K271" s="4" t="s">
        <v>101</v>
      </c>
      <c r="L271" s="4" t="s">
        <v>5</v>
      </c>
      <c r="M271" s="4" t="s">
        <v>102</v>
      </c>
      <c r="N271" s="4" t="s">
        <v>6</v>
      </c>
      <c r="O271" s="4" t="s">
        <v>103</v>
      </c>
      <c r="P271" s="4" t="s">
        <v>7</v>
      </c>
      <c r="Q271" s="4" t="s">
        <v>104</v>
      </c>
      <c r="R271" s="4" t="s">
        <v>31</v>
      </c>
      <c r="S271" s="4" t="s">
        <v>105</v>
      </c>
      <c r="T271" s="4" t="s">
        <v>32</v>
      </c>
      <c r="U271" s="4" t="s">
        <v>106</v>
      </c>
      <c r="V271" s="4" t="s">
        <v>33</v>
      </c>
      <c r="W271" s="4" t="s">
        <v>107</v>
      </c>
      <c r="X271" s="4" t="s">
        <v>42</v>
      </c>
      <c r="Y271" s="4" t="s">
        <v>112</v>
      </c>
      <c r="Z271" s="4" t="s">
        <v>43</v>
      </c>
      <c r="AA271" s="4" t="s">
        <v>113</v>
      </c>
      <c r="AB271" s="4" t="s">
        <v>44</v>
      </c>
      <c r="AC271" s="4" t="s">
        <v>114</v>
      </c>
      <c r="AD271" s="4" t="s">
        <v>45</v>
      </c>
      <c r="AE271" s="4" t="s">
        <v>115</v>
      </c>
      <c r="AF271" s="4" t="s">
        <v>56</v>
      </c>
      <c r="AG271" s="4" t="s">
        <v>116</v>
      </c>
      <c r="AH271" s="4" t="s">
        <v>57</v>
      </c>
      <c r="AI271" s="4" t="s">
        <v>117</v>
      </c>
      <c r="AJ271" s="4" t="s">
        <v>58</v>
      </c>
      <c r="AK271" s="4" t="s">
        <v>118</v>
      </c>
      <c r="AL271" s="4" t="s">
        <v>59</v>
      </c>
      <c r="AM271" s="4" t="s">
        <v>119</v>
      </c>
      <c r="AN271" s="4" t="s">
        <v>78</v>
      </c>
      <c r="AO271" s="4" t="s">
        <v>122</v>
      </c>
      <c r="AP271" s="4" t="s">
        <v>79</v>
      </c>
      <c r="AQ271" s="4" t="s">
        <v>123</v>
      </c>
      <c r="AR271" s="4" t="s">
        <v>80</v>
      </c>
      <c r="AS271" s="4" t="s">
        <v>124</v>
      </c>
      <c r="AT271" s="4" t="s">
        <v>81</v>
      </c>
      <c r="AU271" s="4" t="s">
        <v>125</v>
      </c>
      <c r="AV271" s="4" t="s">
        <v>82</v>
      </c>
      <c r="AW271" s="4" t="s">
        <v>126</v>
      </c>
      <c r="AX271" s="4" t="s">
        <v>83</v>
      </c>
      <c r="AY271" s="4" t="s">
        <v>127</v>
      </c>
      <c r="AZ271" s="4" t="s">
        <v>84</v>
      </c>
      <c r="BA271" s="4" t="s">
        <v>128</v>
      </c>
      <c r="BB271" s="4" t="s">
        <v>85</v>
      </c>
      <c r="BC271" s="4" t="s">
        <v>129</v>
      </c>
      <c r="BD271" s="4" t="s">
        <v>143</v>
      </c>
      <c r="BE271" s="4" t="s">
        <v>177</v>
      </c>
      <c r="BF271" s="4" t="s">
        <v>145</v>
      </c>
      <c r="BG271" s="4" t="s">
        <v>178</v>
      </c>
      <c r="BH271" s="4" t="s">
        <v>147</v>
      </c>
      <c r="BI271" s="4" t="s">
        <v>179</v>
      </c>
      <c r="BJ271" s="4" t="s">
        <v>149</v>
      </c>
      <c r="BK271" s="4" t="s">
        <v>180</v>
      </c>
      <c r="BL271" s="4" t="s">
        <v>151</v>
      </c>
      <c r="BM271" s="4" t="s">
        <v>181</v>
      </c>
      <c r="BN271" s="4" t="s">
        <v>153</v>
      </c>
      <c r="BO271" s="4" t="s">
        <v>182</v>
      </c>
      <c r="BP271" s="4" t="s">
        <v>155</v>
      </c>
      <c r="BQ271" s="4" t="s">
        <v>183</v>
      </c>
      <c r="BR271" s="4" t="s">
        <v>157</v>
      </c>
      <c r="BS271" s="4" t="s">
        <v>184</v>
      </c>
    </row>
    <row r="272" spans="1:71" x14ac:dyDescent="0.25">
      <c r="A272" s="3" t="s">
        <v>9</v>
      </c>
      <c r="B272" s="8">
        <f>$E$262</f>
        <v>-5.7829713287632957E-3</v>
      </c>
      <c r="C272" s="8">
        <v>1</v>
      </c>
      <c r="D272" s="8">
        <f>-$H$255</f>
        <v>1.1614028802823438E-2</v>
      </c>
      <c r="E272" s="8">
        <f>$H$252</f>
        <v>-1.9987465893484571</v>
      </c>
      <c r="F272" s="8">
        <f>$E$262</f>
        <v>-5.7829713287632957E-3</v>
      </c>
      <c r="G272" s="8">
        <v>1</v>
      </c>
      <c r="H272" s="8"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0</v>
      </c>
      <c r="O272" s="8">
        <v>0</v>
      </c>
      <c r="P272" s="8">
        <v>0</v>
      </c>
      <c r="Q272" s="8">
        <v>0</v>
      </c>
      <c r="R272" s="8">
        <v>0</v>
      </c>
      <c r="S272" s="8">
        <v>0</v>
      </c>
      <c r="T272" s="8">
        <v>0</v>
      </c>
      <c r="U272" s="8">
        <v>0</v>
      </c>
      <c r="V272" s="8">
        <v>0</v>
      </c>
      <c r="W272" s="8">
        <v>0</v>
      </c>
      <c r="X272" s="8">
        <v>0</v>
      </c>
      <c r="Y272" s="8">
        <v>0</v>
      </c>
      <c r="Z272" s="8">
        <v>0</v>
      </c>
      <c r="AA272" s="8">
        <v>0</v>
      </c>
      <c r="AB272" s="8">
        <v>0</v>
      </c>
      <c r="AC272" s="8">
        <v>0</v>
      </c>
      <c r="AD272" s="8">
        <v>0</v>
      </c>
      <c r="AE272" s="8">
        <v>0</v>
      </c>
      <c r="AF272" s="8">
        <v>0</v>
      </c>
      <c r="AG272" s="8">
        <v>0</v>
      </c>
      <c r="AH272" s="8">
        <v>0</v>
      </c>
      <c r="AI272" s="8">
        <v>0</v>
      </c>
      <c r="AJ272" s="8">
        <v>0</v>
      </c>
      <c r="AK272" s="8">
        <v>0</v>
      </c>
      <c r="AL272" s="8">
        <v>0</v>
      </c>
      <c r="AM272" s="8">
        <v>0</v>
      </c>
      <c r="AN272" s="8">
        <v>0</v>
      </c>
      <c r="AO272" s="8">
        <v>0</v>
      </c>
      <c r="AP272" s="8">
        <v>0</v>
      </c>
      <c r="AQ272" s="8">
        <v>0</v>
      </c>
      <c r="AR272" s="8">
        <v>0</v>
      </c>
      <c r="AS272" s="8">
        <v>0</v>
      </c>
      <c r="AT272" s="8">
        <v>0</v>
      </c>
      <c r="AU272" s="8">
        <v>0</v>
      </c>
      <c r="AV272" s="8">
        <v>0</v>
      </c>
      <c r="AW272" s="8">
        <v>0</v>
      </c>
      <c r="AX272" s="8">
        <v>0</v>
      </c>
      <c r="AY272" s="8">
        <v>0</v>
      </c>
      <c r="AZ272" s="8">
        <v>0</v>
      </c>
      <c r="BA272" s="8">
        <v>0</v>
      </c>
      <c r="BB272" s="8">
        <v>0</v>
      </c>
      <c r="BC272" s="8">
        <v>0</v>
      </c>
      <c r="BD272" s="8">
        <v>0</v>
      </c>
      <c r="BE272" s="8">
        <v>0</v>
      </c>
      <c r="BF272" s="8">
        <v>0</v>
      </c>
      <c r="BG272" s="8">
        <v>0</v>
      </c>
      <c r="BH272" s="8">
        <v>0</v>
      </c>
      <c r="BI272" s="8">
        <v>0</v>
      </c>
      <c r="BJ272" s="8">
        <v>0</v>
      </c>
      <c r="BK272" s="8">
        <v>0</v>
      </c>
      <c r="BL272" s="8">
        <v>0</v>
      </c>
      <c r="BM272" s="8">
        <v>0</v>
      </c>
      <c r="BN272" s="8">
        <v>0</v>
      </c>
      <c r="BO272" s="8">
        <v>0</v>
      </c>
      <c r="BP272" s="8">
        <v>0</v>
      </c>
      <c r="BQ272" s="8">
        <v>0</v>
      </c>
      <c r="BR272" s="8">
        <v>0</v>
      </c>
      <c r="BS272" s="8">
        <v>0</v>
      </c>
    </row>
    <row r="273" spans="1:71" x14ac:dyDescent="0.25">
      <c r="A273" s="3" t="s">
        <v>10</v>
      </c>
      <c r="B273" s="8">
        <v>1</v>
      </c>
      <c r="C273" s="8">
        <f>-$H$261</f>
        <v>-38.4</v>
      </c>
      <c r="D273" s="8">
        <v>-2</v>
      </c>
      <c r="E273" s="8">
        <f>$H$258</f>
        <v>77.751869030980757</v>
      </c>
      <c r="F273" s="8">
        <v>1</v>
      </c>
      <c r="G273" s="8">
        <f>-$H$261</f>
        <v>-38.4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0</v>
      </c>
      <c r="N273" s="8">
        <v>0</v>
      </c>
      <c r="O273" s="8">
        <v>0</v>
      </c>
      <c r="P273" s="8">
        <v>0</v>
      </c>
      <c r="Q273" s="8">
        <v>0</v>
      </c>
      <c r="R273" s="8">
        <v>0</v>
      </c>
      <c r="S273" s="8">
        <v>0</v>
      </c>
      <c r="T273" s="8">
        <v>0</v>
      </c>
      <c r="U273" s="8">
        <v>0</v>
      </c>
      <c r="V273" s="8">
        <v>0</v>
      </c>
      <c r="W273" s="8">
        <v>0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0</v>
      </c>
      <c r="AD273" s="8">
        <v>0</v>
      </c>
      <c r="AE273" s="8">
        <v>0</v>
      </c>
      <c r="AF273" s="8">
        <v>0</v>
      </c>
      <c r="AG273" s="8">
        <v>0</v>
      </c>
      <c r="AH273" s="8">
        <v>0</v>
      </c>
      <c r="AI273" s="8">
        <v>0</v>
      </c>
      <c r="AJ273" s="8">
        <v>0</v>
      </c>
      <c r="AK273" s="8">
        <v>0</v>
      </c>
      <c r="AL273" s="8">
        <v>0</v>
      </c>
      <c r="AM273" s="8">
        <v>0</v>
      </c>
      <c r="AN273" s="8">
        <v>0</v>
      </c>
      <c r="AO273" s="8">
        <v>0</v>
      </c>
      <c r="AP273" s="8">
        <v>0</v>
      </c>
      <c r="AQ273" s="8">
        <v>0</v>
      </c>
      <c r="AR273" s="8">
        <v>0</v>
      </c>
      <c r="AS273" s="8">
        <v>0</v>
      </c>
      <c r="AT273" s="8">
        <v>0</v>
      </c>
      <c r="AU273" s="8">
        <v>0</v>
      </c>
      <c r="AV273" s="8">
        <v>0</v>
      </c>
      <c r="AW273" s="8">
        <v>0</v>
      </c>
      <c r="AX273" s="8">
        <v>0</v>
      </c>
      <c r="AY273" s="8">
        <v>0</v>
      </c>
      <c r="AZ273" s="8">
        <v>0</v>
      </c>
      <c r="BA273" s="8">
        <v>0</v>
      </c>
      <c r="BB273" s="8">
        <v>0</v>
      </c>
      <c r="BC273" s="8">
        <v>0</v>
      </c>
      <c r="BD273" s="8">
        <v>0</v>
      </c>
      <c r="BE273" s="8">
        <v>0</v>
      </c>
      <c r="BF273" s="8">
        <v>0</v>
      </c>
      <c r="BG273" s="8">
        <v>0</v>
      </c>
      <c r="BH273" s="8">
        <v>0</v>
      </c>
      <c r="BI273" s="8">
        <v>0</v>
      </c>
      <c r="BJ273" s="8">
        <v>0</v>
      </c>
      <c r="BK273" s="8">
        <v>0</v>
      </c>
      <c r="BL273" s="8">
        <v>0</v>
      </c>
      <c r="BM273" s="8">
        <v>0</v>
      </c>
      <c r="BN273" s="8">
        <v>0</v>
      </c>
      <c r="BO273" s="8">
        <v>0</v>
      </c>
      <c r="BP273" s="8">
        <v>0</v>
      </c>
      <c r="BQ273" s="8">
        <v>0</v>
      </c>
      <c r="BR273" s="8">
        <v>0</v>
      </c>
      <c r="BS273" s="8">
        <v>0</v>
      </c>
    </row>
    <row r="274" spans="1:71" x14ac:dyDescent="0.25">
      <c r="A274" s="3" t="s">
        <v>11</v>
      </c>
      <c r="B274" s="8">
        <v>0</v>
      </c>
      <c r="C274" s="8">
        <v>0</v>
      </c>
      <c r="D274" s="8">
        <f>$E$262</f>
        <v>-5.7829713287632957E-3</v>
      </c>
      <c r="E274" s="8">
        <v>1</v>
      </c>
      <c r="F274" s="8">
        <f>-$H$255</f>
        <v>1.1614028802823438E-2</v>
      </c>
      <c r="G274" s="8">
        <f>$H$252</f>
        <v>-1.9987465893484571</v>
      </c>
      <c r="H274" s="8">
        <f>$E$262</f>
        <v>-5.7829713287632957E-3</v>
      </c>
      <c r="I274" s="8">
        <v>1</v>
      </c>
      <c r="J274" s="8">
        <v>0</v>
      </c>
      <c r="K274" s="8">
        <v>0</v>
      </c>
      <c r="L274" s="8">
        <v>0</v>
      </c>
      <c r="M274" s="8">
        <v>0</v>
      </c>
      <c r="N274" s="8">
        <v>0</v>
      </c>
      <c r="O274" s="8">
        <v>0</v>
      </c>
      <c r="P274" s="8">
        <v>0</v>
      </c>
      <c r="Q274" s="8">
        <v>0</v>
      </c>
      <c r="R274" s="8">
        <v>0</v>
      </c>
      <c r="S274" s="8">
        <v>0</v>
      </c>
      <c r="T274" s="8">
        <v>0</v>
      </c>
      <c r="U274" s="8">
        <v>0</v>
      </c>
      <c r="V274" s="8">
        <v>0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  <c r="AB274" s="8">
        <v>0</v>
      </c>
      <c r="AC274" s="8">
        <v>0</v>
      </c>
      <c r="AD274" s="8">
        <v>0</v>
      </c>
      <c r="AE274" s="8">
        <v>0</v>
      </c>
      <c r="AF274" s="8">
        <v>0</v>
      </c>
      <c r="AG274" s="8">
        <v>0</v>
      </c>
      <c r="AH274" s="8">
        <v>0</v>
      </c>
      <c r="AI274" s="8">
        <v>0</v>
      </c>
      <c r="AJ274" s="8">
        <v>0</v>
      </c>
      <c r="AK274" s="8">
        <v>0</v>
      </c>
      <c r="AL274" s="8">
        <v>0</v>
      </c>
      <c r="AM274" s="8">
        <v>0</v>
      </c>
      <c r="AN274" s="8">
        <v>0</v>
      </c>
      <c r="AO274" s="8">
        <v>0</v>
      </c>
      <c r="AP274" s="8">
        <v>0</v>
      </c>
      <c r="AQ274" s="8">
        <v>0</v>
      </c>
      <c r="AR274" s="8">
        <v>0</v>
      </c>
      <c r="AS274" s="8">
        <v>0</v>
      </c>
      <c r="AT274" s="8">
        <v>0</v>
      </c>
      <c r="AU274" s="8">
        <v>0</v>
      </c>
      <c r="AV274" s="8">
        <v>0</v>
      </c>
      <c r="AW274" s="8">
        <v>0</v>
      </c>
      <c r="AX274" s="8">
        <v>0</v>
      </c>
      <c r="AY274" s="8">
        <v>0</v>
      </c>
      <c r="AZ274" s="8">
        <v>0</v>
      </c>
      <c r="BA274" s="8">
        <v>0</v>
      </c>
      <c r="BB274" s="8">
        <v>0</v>
      </c>
      <c r="BC274" s="8">
        <v>0</v>
      </c>
      <c r="BD274" s="8">
        <v>0</v>
      </c>
      <c r="BE274" s="8">
        <v>0</v>
      </c>
      <c r="BF274" s="8">
        <v>0</v>
      </c>
      <c r="BG274" s="8">
        <v>0</v>
      </c>
      <c r="BH274" s="8">
        <v>0</v>
      </c>
      <c r="BI274" s="8">
        <v>0</v>
      </c>
      <c r="BJ274" s="8">
        <v>0</v>
      </c>
      <c r="BK274" s="8">
        <v>0</v>
      </c>
      <c r="BL274" s="8">
        <v>0</v>
      </c>
      <c r="BM274" s="8">
        <v>0</v>
      </c>
      <c r="BN274" s="8">
        <v>0</v>
      </c>
      <c r="BO274" s="8">
        <v>0</v>
      </c>
      <c r="BP274" s="8">
        <v>0</v>
      </c>
      <c r="BQ274" s="8">
        <v>0</v>
      </c>
      <c r="BR274" s="8">
        <v>0</v>
      </c>
      <c r="BS274" s="8">
        <v>0</v>
      </c>
    </row>
    <row r="275" spans="1:71" x14ac:dyDescent="0.25">
      <c r="A275" s="3" t="s">
        <v>12</v>
      </c>
      <c r="B275" s="8">
        <v>0</v>
      </c>
      <c r="C275" s="8">
        <v>0</v>
      </c>
      <c r="D275" s="8">
        <v>1</v>
      </c>
      <c r="E275" s="8">
        <f>-$H$261</f>
        <v>-38.4</v>
      </c>
      <c r="F275" s="8">
        <v>-2</v>
      </c>
      <c r="G275" s="8">
        <f>$H$258</f>
        <v>77.751869030980757</v>
      </c>
      <c r="H275" s="8">
        <v>1</v>
      </c>
      <c r="I275" s="8">
        <f>-$H$261</f>
        <v>-38.4</v>
      </c>
      <c r="J275" s="8">
        <v>0</v>
      </c>
      <c r="K275" s="8">
        <v>0</v>
      </c>
      <c r="L275" s="8">
        <v>0</v>
      </c>
      <c r="M275" s="8">
        <v>0</v>
      </c>
      <c r="N275" s="8">
        <v>0</v>
      </c>
      <c r="O275" s="8">
        <v>0</v>
      </c>
      <c r="P275" s="8">
        <v>0</v>
      </c>
      <c r="Q275" s="8">
        <v>0</v>
      </c>
      <c r="R275" s="8">
        <v>0</v>
      </c>
      <c r="S275" s="8">
        <v>0</v>
      </c>
      <c r="T275" s="8">
        <v>0</v>
      </c>
      <c r="U275" s="8">
        <v>0</v>
      </c>
      <c r="V275" s="8">
        <v>0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0</v>
      </c>
      <c r="AD275" s="8">
        <v>0</v>
      </c>
      <c r="AE275" s="8">
        <v>0</v>
      </c>
      <c r="AF275" s="8">
        <v>0</v>
      </c>
      <c r="AG275" s="8">
        <v>0</v>
      </c>
      <c r="AH275" s="8">
        <v>0</v>
      </c>
      <c r="AI275" s="8">
        <v>0</v>
      </c>
      <c r="AJ275" s="8">
        <v>0</v>
      </c>
      <c r="AK275" s="8">
        <v>0</v>
      </c>
      <c r="AL275" s="8">
        <v>0</v>
      </c>
      <c r="AM275" s="8">
        <v>0</v>
      </c>
      <c r="AN275" s="8">
        <v>0</v>
      </c>
      <c r="AO275" s="8">
        <v>0</v>
      </c>
      <c r="AP275" s="8">
        <v>0</v>
      </c>
      <c r="AQ275" s="8">
        <v>0</v>
      </c>
      <c r="AR275" s="8">
        <v>0</v>
      </c>
      <c r="AS275" s="8">
        <v>0</v>
      </c>
      <c r="AT275" s="8">
        <v>0</v>
      </c>
      <c r="AU275" s="8">
        <v>0</v>
      </c>
      <c r="AV275" s="8">
        <v>0</v>
      </c>
      <c r="AW275" s="8">
        <v>0</v>
      </c>
      <c r="AX275" s="8">
        <v>0</v>
      </c>
      <c r="AY275" s="8">
        <v>0</v>
      </c>
      <c r="AZ275" s="8">
        <v>0</v>
      </c>
      <c r="BA275" s="8">
        <v>0</v>
      </c>
      <c r="BB275" s="8">
        <v>0</v>
      </c>
      <c r="BC275" s="8">
        <v>0</v>
      </c>
      <c r="BD275" s="8">
        <v>0</v>
      </c>
      <c r="BE275" s="8">
        <v>0</v>
      </c>
      <c r="BF275" s="8">
        <v>0</v>
      </c>
      <c r="BG275" s="8">
        <v>0</v>
      </c>
      <c r="BH275" s="8">
        <v>0</v>
      </c>
      <c r="BI275" s="8">
        <v>0</v>
      </c>
      <c r="BJ275" s="8">
        <v>0</v>
      </c>
      <c r="BK275" s="8">
        <v>0</v>
      </c>
      <c r="BL275" s="8">
        <v>0</v>
      </c>
      <c r="BM275" s="8">
        <v>0</v>
      </c>
      <c r="BN275" s="8">
        <v>0</v>
      </c>
      <c r="BO275" s="8">
        <v>0</v>
      </c>
      <c r="BP275" s="8">
        <v>0</v>
      </c>
      <c r="BQ275" s="8">
        <v>0</v>
      </c>
      <c r="BR275" s="8">
        <v>0</v>
      </c>
      <c r="BS275" s="8">
        <v>0</v>
      </c>
    </row>
    <row r="276" spans="1:71" x14ac:dyDescent="0.25">
      <c r="A276" s="3" t="s">
        <v>13</v>
      </c>
      <c r="B276" s="8">
        <v>0</v>
      </c>
      <c r="C276" s="8">
        <v>0</v>
      </c>
      <c r="D276" s="8">
        <v>0</v>
      </c>
      <c r="E276" s="8">
        <v>0</v>
      </c>
      <c r="F276" s="8">
        <f>$E$262</f>
        <v>-5.7829713287632957E-3</v>
      </c>
      <c r="G276" s="8">
        <v>1</v>
      </c>
      <c r="H276" s="8">
        <f>-$H$255</f>
        <v>1.1614028802823438E-2</v>
      </c>
      <c r="I276" s="8">
        <f>$H$252</f>
        <v>-1.9987465893484571</v>
      </c>
      <c r="J276" s="8">
        <f>$E$262</f>
        <v>-5.7829713287632957E-3</v>
      </c>
      <c r="K276" s="8">
        <v>1</v>
      </c>
      <c r="L276" s="8">
        <v>0</v>
      </c>
      <c r="M276" s="8">
        <v>0</v>
      </c>
      <c r="N276" s="8">
        <v>0</v>
      </c>
      <c r="O276" s="8">
        <v>0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0</v>
      </c>
      <c r="AD276" s="8">
        <v>0</v>
      </c>
      <c r="AE276" s="8">
        <v>0</v>
      </c>
      <c r="AF276" s="8">
        <v>0</v>
      </c>
      <c r="AG276" s="8">
        <v>0</v>
      </c>
      <c r="AH276" s="8">
        <v>0</v>
      </c>
      <c r="AI276" s="8">
        <v>0</v>
      </c>
      <c r="AJ276" s="8">
        <v>0</v>
      </c>
      <c r="AK276" s="8">
        <v>0</v>
      </c>
      <c r="AL276" s="8">
        <v>0</v>
      </c>
      <c r="AM276" s="8">
        <v>0</v>
      </c>
      <c r="AN276" s="8">
        <v>0</v>
      </c>
      <c r="AO276" s="8">
        <v>0</v>
      </c>
      <c r="AP276" s="8">
        <v>0</v>
      </c>
      <c r="AQ276" s="8">
        <v>0</v>
      </c>
      <c r="AR276" s="8">
        <v>0</v>
      </c>
      <c r="AS276" s="8">
        <v>0</v>
      </c>
      <c r="AT276" s="8">
        <v>0</v>
      </c>
      <c r="AU276" s="8">
        <v>0</v>
      </c>
      <c r="AV276" s="8">
        <v>0</v>
      </c>
      <c r="AW276" s="8">
        <v>0</v>
      </c>
      <c r="AX276" s="8">
        <v>0</v>
      </c>
      <c r="AY276" s="8">
        <v>0</v>
      </c>
      <c r="AZ276" s="8">
        <v>0</v>
      </c>
      <c r="BA276" s="8">
        <v>0</v>
      </c>
      <c r="BB276" s="8">
        <v>0</v>
      </c>
      <c r="BC276" s="8">
        <v>0</v>
      </c>
      <c r="BD276" s="8">
        <v>0</v>
      </c>
      <c r="BE276" s="8">
        <v>0</v>
      </c>
      <c r="BF276" s="8">
        <v>0</v>
      </c>
      <c r="BG276" s="8">
        <v>0</v>
      </c>
      <c r="BH276" s="8">
        <v>0</v>
      </c>
      <c r="BI276" s="8">
        <v>0</v>
      </c>
      <c r="BJ276" s="8">
        <v>0</v>
      </c>
      <c r="BK276" s="8">
        <v>0</v>
      </c>
      <c r="BL276" s="8">
        <v>0</v>
      </c>
      <c r="BM276" s="8">
        <v>0</v>
      </c>
      <c r="BN276" s="8">
        <v>0</v>
      </c>
      <c r="BO276" s="8">
        <v>0</v>
      </c>
      <c r="BP276" s="8">
        <v>0</v>
      </c>
      <c r="BQ276" s="8">
        <v>0</v>
      </c>
      <c r="BR276" s="8">
        <v>0</v>
      </c>
      <c r="BS276" s="8">
        <v>0</v>
      </c>
    </row>
    <row r="277" spans="1:71" x14ac:dyDescent="0.25">
      <c r="A277" s="3" t="s">
        <v>14</v>
      </c>
      <c r="B277" s="8">
        <v>0</v>
      </c>
      <c r="C277" s="8">
        <v>0</v>
      </c>
      <c r="D277" s="8">
        <v>0</v>
      </c>
      <c r="E277" s="8">
        <v>0</v>
      </c>
      <c r="F277" s="8">
        <v>1</v>
      </c>
      <c r="G277" s="8">
        <f>-$H$261</f>
        <v>-38.4</v>
      </c>
      <c r="H277" s="8">
        <v>-2</v>
      </c>
      <c r="I277" s="8">
        <f>$H$258</f>
        <v>77.751869030980757</v>
      </c>
      <c r="J277" s="8">
        <v>1</v>
      </c>
      <c r="K277" s="8">
        <f>-$H$261</f>
        <v>-38.4</v>
      </c>
      <c r="L277" s="8">
        <v>0</v>
      </c>
      <c r="M277" s="8">
        <v>0</v>
      </c>
      <c r="N277" s="8">
        <v>0</v>
      </c>
      <c r="O277" s="8">
        <v>0</v>
      </c>
      <c r="P277" s="8">
        <v>0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0</v>
      </c>
      <c r="AG277" s="8">
        <v>0</v>
      </c>
      <c r="AH277" s="8">
        <v>0</v>
      </c>
      <c r="AI277" s="8">
        <v>0</v>
      </c>
      <c r="AJ277" s="8">
        <v>0</v>
      </c>
      <c r="AK277" s="8">
        <v>0</v>
      </c>
      <c r="AL277" s="8">
        <v>0</v>
      </c>
      <c r="AM277" s="8">
        <v>0</v>
      </c>
      <c r="AN277" s="8">
        <v>0</v>
      </c>
      <c r="AO277" s="8">
        <v>0</v>
      </c>
      <c r="AP277" s="8">
        <v>0</v>
      </c>
      <c r="AQ277" s="8">
        <v>0</v>
      </c>
      <c r="AR277" s="8">
        <v>0</v>
      </c>
      <c r="AS277" s="8">
        <v>0</v>
      </c>
      <c r="AT277" s="8">
        <v>0</v>
      </c>
      <c r="AU277" s="8">
        <v>0</v>
      </c>
      <c r="AV277" s="8">
        <v>0</v>
      </c>
      <c r="AW277" s="8">
        <v>0</v>
      </c>
      <c r="AX277" s="8">
        <v>0</v>
      </c>
      <c r="AY277" s="8">
        <v>0</v>
      </c>
      <c r="AZ277" s="8">
        <v>0</v>
      </c>
      <c r="BA277" s="8">
        <v>0</v>
      </c>
      <c r="BB277" s="8">
        <v>0</v>
      </c>
      <c r="BC277" s="8">
        <v>0</v>
      </c>
      <c r="BD277" s="8">
        <v>0</v>
      </c>
      <c r="BE277" s="8">
        <v>0</v>
      </c>
      <c r="BF277" s="8">
        <v>0</v>
      </c>
      <c r="BG277" s="8">
        <v>0</v>
      </c>
      <c r="BH277" s="8">
        <v>0</v>
      </c>
      <c r="BI277" s="8">
        <v>0</v>
      </c>
      <c r="BJ277" s="8">
        <v>0</v>
      </c>
      <c r="BK277" s="8">
        <v>0</v>
      </c>
      <c r="BL277" s="8">
        <v>0</v>
      </c>
      <c r="BM277" s="8">
        <v>0</v>
      </c>
      <c r="BN277" s="8">
        <v>0</v>
      </c>
      <c r="BO277" s="8">
        <v>0</v>
      </c>
      <c r="BP277" s="8">
        <v>0</v>
      </c>
      <c r="BQ277" s="8">
        <v>0</v>
      </c>
      <c r="BR277" s="8">
        <v>0</v>
      </c>
      <c r="BS277" s="8">
        <v>0</v>
      </c>
    </row>
    <row r="278" spans="1:71" x14ac:dyDescent="0.25">
      <c r="A278" s="3" t="s">
        <v>15</v>
      </c>
      <c r="B278" s="8">
        <v>0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f>$E$262</f>
        <v>-5.7829713287632957E-3</v>
      </c>
      <c r="I278" s="8">
        <v>1</v>
      </c>
      <c r="J278" s="8">
        <f>-$H$255</f>
        <v>1.1614028802823438E-2</v>
      </c>
      <c r="K278" s="8">
        <f>$H$252</f>
        <v>-1.9987465893484571</v>
      </c>
      <c r="L278" s="8">
        <f>$E$262</f>
        <v>-5.7829713287632957E-3</v>
      </c>
      <c r="M278" s="8">
        <v>1</v>
      </c>
      <c r="N278" s="8">
        <v>0</v>
      </c>
      <c r="O278" s="8">
        <v>0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0</v>
      </c>
      <c r="V278" s="8">
        <v>0</v>
      </c>
      <c r="W278" s="8">
        <v>0</v>
      </c>
      <c r="X278" s="8">
        <v>0</v>
      </c>
      <c r="Y278" s="8">
        <v>0</v>
      </c>
      <c r="Z278" s="8">
        <v>0</v>
      </c>
      <c r="AA278" s="8">
        <v>0</v>
      </c>
      <c r="AB278" s="8">
        <v>0</v>
      </c>
      <c r="AC278" s="8">
        <v>0</v>
      </c>
      <c r="AD278" s="8">
        <v>0</v>
      </c>
      <c r="AE278" s="8">
        <v>0</v>
      </c>
      <c r="AF278" s="8">
        <v>0</v>
      </c>
      <c r="AG278" s="8">
        <v>0</v>
      </c>
      <c r="AH278" s="8">
        <v>0</v>
      </c>
      <c r="AI278" s="8">
        <v>0</v>
      </c>
      <c r="AJ278" s="8">
        <v>0</v>
      </c>
      <c r="AK278" s="8">
        <v>0</v>
      </c>
      <c r="AL278" s="8">
        <v>0</v>
      </c>
      <c r="AM278" s="8">
        <v>0</v>
      </c>
      <c r="AN278" s="8">
        <v>0</v>
      </c>
      <c r="AO278" s="8">
        <v>0</v>
      </c>
      <c r="AP278" s="8">
        <v>0</v>
      </c>
      <c r="AQ278" s="8">
        <v>0</v>
      </c>
      <c r="AR278" s="8">
        <v>0</v>
      </c>
      <c r="AS278" s="8">
        <v>0</v>
      </c>
      <c r="AT278" s="8">
        <v>0</v>
      </c>
      <c r="AU278" s="8">
        <v>0</v>
      </c>
      <c r="AV278" s="8">
        <v>0</v>
      </c>
      <c r="AW278" s="8">
        <v>0</v>
      </c>
      <c r="AX278" s="8">
        <v>0</v>
      </c>
      <c r="AY278" s="8">
        <v>0</v>
      </c>
      <c r="AZ278" s="8">
        <v>0</v>
      </c>
      <c r="BA278" s="8">
        <v>0</v>
      </c>
      <c r="BB278" s="8">
        <v>0</v>
      </c>
      <c r="BC278" s="8">
        <v>0</v>
      </c>
      <c r="BD278" s="8">
        <v>0</v>
      </c>
      <c r="BE278" s="8">
        <v>0</v>
      </c>
      <c r="BF278" s="8">
        <v>0</v>
      </c>
      <c r="BG278" s="8">
        <v>0</v>
      </c>
      <c r="BH278" s="8">
        <v>0</v>
      </c>
      <c r="BI278" s="8">
        <v>0</v>
      </c>
      <c r="BJ278" s="8">
        <v>0</v>
      </c>
      <c r="BK278" s="8">
        <v>0</v>
      </c>
      <c r="BL278" s="8">
        <v>0</v>
      </c>
      <c r="BM278" s="8">
        <v>0</v>
      </c>
      <c r="BN278" s="8">
        <v>0</v>
      </c>
      <c r="BO278" s="8">
        <v>0</v>
      </c>
      <c r="BP278" s="8">
        <v>0</v>
      </c>
      <c r="BQ278" s="8">
        <v>0</v>
      </c>
      <c r="BR278" s="8">
        <v>0</v>
      </c>
      <c r="BS278" s="8">
        <v>0</v>
      </c>
    </row>
    <row r="279" spans="1:71" x14ac:dyDescent="0.25">
      <c r="A279" s="3" t="s">
        <v>16</v>
      </c>
      <c r="B279" s="8">
        <v>0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1</v>
      </c>
      <c r="I279" s="8">
        <f>-$H$261</f>
        <v>-38.4</v>
      </c>
      <c r="J279" s="8">
        <v>-2</v>
      </c>
      <c r="K279" s="8">
        <f>$H$258</f>
        <v>77.751869030980757</v>
      </c>
      <c r="L279" s="8">
        <v>1</v>
      </c>
      <c r="M279" s="8">
        <f>-$H$261</f>
        <v>-38.4</v>
      </c>
      <c r="N279" s="8">
        <v>0</v>
      </c>
      <c r="O279" s="8">
        <v>0</v>
      </c>
      <c r="P279" s="8">
        <v>0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0</v>
      </c>
      <c r="AG279" s="8">
        <v>0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  <c r="AM279" s="8">
        <v>0</v>
      </c>
      <c r="AN279" s="8">
        <v>0</v>
      </c>
      <c r="AO279" s="8">
        <v>0</v>
      </c>
      <c r="AP279" s="8">
        <v>0</v>
      </c>
      <c r="AQ279" s="8">
        <v>0</v>
      </c>
      <c r="AR279" s="8">
        <v>0</v>
      </c>
      <c r="AS279" s="8">
        <v>0</v>
      </c>
      <c r="AT279" s="8">
        <v>0</v>
      </c>
      <c r="AU279" s="8">
        <v>0</v>
      </c>
      <c r="AV279" s="8">
        <v>0</v>
      </c>
      <c r="AW279" s="8">
        <v>0</v>
      </c>
      <c r="AX279" s="8">
        <v>0</v>
      </c>
      <c r="AY279" s="8">
        <v>0</v>
      </c>
      <c r="AZ279" s="8">
        <v>0</v>
      </c>
      <c r="BA279" s="8">
        <v>0</v>
      </c>
      <c r="BB279" s="8">
        <v>0</v>
      </c>
      <c r="BC279" s="8">
        <v>0</v>
      </c>
      <c r="BD279" s="8">
        <v>0</v>
      </c>
      <c r="BE279" s="8">
        <v>0</v>
      </c>
      <c r="BF279" s="8">
        <v>0</v>
      </c>
      <c r="BG279" s="8">
        <v>0</v>
      </c>
      <c r="BH279" s="8">
        <v>0</v>
      </c>
      <c r="BI279" s="8">
        <v>0</v>
      </c>
      <c r="BJ279" s="8">
        <v>0</v>
      </c>
      <c r="BK279" s="8">
        <v>0</v>
      </c>
      <c r="BL279" s="8">
        <v>0</v>
      </c>
      <c r="BM279" s="8">
        <v>0</v>
      </c>
      <c r="BN279" s="8">
        <v>0</v>
      </c>
      <c r="BO279" s="8">
        <v>0</v>
      </c>
      <c r="BP279" s="8">
        <v>0</v>
      </c>
      <c r="BQ279" s="8">
        <v>0</v>
      </c>
      <c r="BR279" s="8">
        <v>0</v>
      </c>
      <c r="BS279" s="8">
        <v>0</v>
      </c>
    </row>
    <row r="280" spans="1:71" x14ac:dyDescent="0.25">
      <c r="A280" s="3" t="s">
        <v>17</v>
      </c>
      <c r="B280" s="8">
        <v>0</v>
      </c>
      <c r="C280" s="8">
        <v>0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f>$E$262</f>
        <v>-5.7829713287632957E-3</v>
      </c>
      <c r="K280" s="8">
        <v>1</v>
      </c>
      <c r="L280" s="8">
        <f>-$H$255</f>
        <v>1.1614028802823438E-2</v>
      </c>
      <c r="M280" s="8">
        <f>$H$252</f>
        <v>-1.9987465893484571</v>
      </c>
      <c r="N280" s="8">
        <f>$E$262</f>
        <v>-5.7829713287632957E-3</v>
      </c>
      <c r="O280" s="8">
        <v>1</v>
      </c>
      <c r="P280" s="8">
        <v>0</v>
      </c>
      <c r="Q280" s="8">
        <v>0</v>
      </c>
      <c r="R280" s="8">
        <v>0</v>
      </c>
      <c r="S280" s="8">
        <v>0</v>
      </c>
      <c r="T280" s="8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v>0</v>
      </c>
      <c r="AA280" s="8">
        <v>0</v>
      </c>
      <c r="AB280" s="8">
        <v>0</v>
      </c>
      <c r="AC280" s="8">
        <v>0</v>
      </c>
      <c r="AD280" s="8">
        <v>0</v>
      </c>
      <c r="AE280" s="8">
        <v>0</v>
      </c>
      <c r="AF280" s="8">
        <v>0</v>
      </c>
      <c r="AG280" s="8">
        <v>0</v>
      </c>
      <c r="AH280" s="8">
        <v>0</v>
      </c>
      <c r="AI280" s="8">
        <v>0</v>
      </c>
      <c r="AJ280" s="8">
        <v>0</v>
      </c>
      <c r="AK280" s="8">
        <v>0</v>
      </c>
      <c r="AL280" s="8">
        <v>0</v>
      </c>
      <c r="AM280" s="8">
        <v>0</v>
      </c>
      <c r="AN280" s="8">
        <v>0</v>
      </c>
      <c r="AO280" s="8">
        <v>0</v>
      </c>
      <c r="AP280" s="8">
        <v>0</v>
      </c>
      <c r="AQ280" s="8">
        <v>0</v>
      </c>
      <c r="AR280" s="8">
        <v>0</v>
      </c>
      <c r="AS280" s="8">
        <v>0</v>
      </c>
      <c r="AT280" s="8">
        <v>0</v>
      </c>
      <c r="AU280" s="8">
        <v>0</v>
      </c>
      <c r="AV280" s="8">
        <v>0</v>
      </c>
      <c r="AW280" s="8">
        <v>0</v>
      </c>
      <c r="AX280" s="8">
        <v>0</v>
      </c>
      <c r="AY280" s="8">
        <v>0</v>
      </c>
      <c r="AZ280" s="8">
        <v>0</v>
      </c>
      <c r="BA280" s="8">
        <v>0</v>
      </c>
      <c r="BB280" s="8">
        <v>0</v>
      </c>
      <c r="BC280" s="8">
        <v>0</v>
      </c>
      <c r="BD280" s="8">
        <v>0</v>
      </c>
      <c r="BE280" s="8">
        <v>0</v>
      </c>
      <c r="BF280" s="8">
        <v>0</v>
      </c>
      <c r="BG280" s="8">
        <v>0</v>
      </c>
      <c r="BH280" s="8">
        <v>0</v>
      </c>
      <c r="BI280" s="8">
        <v>0</v>
      </c>
      <c r="BJ280" s="8">
        <v>0</v>
      </c>
      <c r="BK280" s="8">
        <v>0</v>
      </c>
      <c r="BL280" s="8">
        <v>0</v>
      </c>
      <c r="BM280" s="8">
        <v>0</v>
      </c>
      <c r="BN280" s="8">
        <v>0</v>
      </c>
      <c r="BO280" s="8">
        <v>0</v>
      </c>
      <c r="BP280" s="8">
        <v>0</v>
      </c>
      <c r="BQ280" s="8">
        <v>0</v>
      </c>
      <c r="BR280" s="8">
        <v>0</v>
      </c>
      <c r="BS280" s="8">
        <v>0</v>
      </c>
    </row>
    <row r="281" spans="1:71" x14ac:dyDescent="0.25">
      <c r="A281" s="3" t="s">
        <v>18</v>
      </c>
      <c r="B281" s="8">
        <v>0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1</v>
      </c>
      <c r="K281" s="8">
        <f>-$H$261</f>
        <v>-38.4</v>
      </c>
      <c r="L281" s="8">
        <v>-2</v>
      </c>
      <c r="M281" s="8">
        <f>$H$258</f>
        <v>77.751869030980757</v>
      </c>
      <c r="N281" s="8">
        <v>1</v>
      </c>
      <c r="O281" s="8">
        <f>-$H$261</f>
        <v>-38.4</v>
      </c>
      <c r="P281" s="8">
        <v>0</v>
      </c>
      <c r="Q281" s="8">
        <v>0</v>
      </c>
      <c r="R281" s="8">
        <v>0</v>
      </c>
      <c r="S281" s="8">
        <v>0</v>
      </c>
      <c r="T281" s="8">
        <v>0</v>
      </c>
      <c r="U281" s="8">
        <v>0</v>
      </c>
      <c r="V281" s="8">
        <v>0</v>
      </c>
      <c r="W281" s="8">
        <v>0</v>
      </c>
      <c r="X281" s="8">
        <v>0</v>
      </c>
      <c r="Y281" s="8">
        <v>0</v>
      </c>
      <c r="Z281" s="8">
        <v>0</v>
      </c>
      <c r="AA281" s="8">
        <v>0</v>
      </c>
      <c r="AB281" s="8">
        <v>0</v>
      </c>
      <c r="AC281" s="8">
        <v>0</v>
      </c>
      <c r="AD281" s="8">
        <v>0</v>
      </c>
      <c r="AE281" s="8">
        <v>0</v>
      </c>
      <c r="AF281" s="8">
        <v>0</v>
      </c>
      <c r="AG281" s="8">
        <v>0</v>
      </c>
      <c r="AH281" s="8">
        <v>0</v>
      </c>
      <c r="AI281" s="8">
        <v>0</v>
      </c>
      <c r="AJ281" s="8">
        <v>0</v>
      </c>
      <c r="AK281" s="8">
        <v>0</v>
      </c>
      <c r="AL281" s="8">
        <v>0</v>
      </c>
      <c r="AM281" s="8">
        <v>0</v>
      </c>
      <c r="AN281" s="8">
        <v>0</v>
      </c>
      <c r="AO281" s="8">
        <v>0</v>
      </c>
      <c r="AP281" s="8">
        <v>0</v>
      </c>
      <c r="AQ281" s="8">
        <v>0</v>
      </c>
      <c r="AR281" s="8">
        <v>0</v>
      </c>
      <c r="AS281" s="8">
        <v>0</v>
      </c>
      <c r="AT281" s="8">
        <v>0</v>
      </c>
      <c r="AU281" s="8">
        <v>0</v>
      </c>
      <c r="AV281" s="8">
        <v>0</v>
      </c>
      <c r="AW281" s="8">
        <v>0</v>
      </c>
      <c r="AX281" s="8">
        <v>0</v>
      </c>
      <c r="AY281" s="8">
        <v>0</v>
      </c>
      <c r="AZ281" s="8">
        <v>0</v>
      </c>
      <c r="BA281" s="8">
        <v>0</v>
      </c>
      <c r="BB281" s="8">
        <v>0</v>
      </c>
      <c r="BC281" s="8">
        <v>0</v>
      </c>
      <c r="BD281" s="8">
        <v>0</v>
      </c>
      <c r="BE281" s="8">
        <v>0</v>
      </c>
      <c r="BF281" s="8">
        <v>0</v>
      </c>
      <c r="BG281" s="8">
        <v>0</v>
      </c>
      <c r="BH281" s="8">
        <v>0</v>
      </c>
      <c r="BI281" s="8">
        <v>0</v>
      </c>
      <c r="BJ281" s="8">
        <v>0</v>
      </c>
      <c r="BK281" s="8">
        <v>0</v>
      </c>
      <c r="BL281" s="8">
        <v>0</v>
      </c>
      <c r="BM281" s="8">
        <v>0</v>
      </c>
      <c r="BN281" s="8">
        <v>0</v>
      </c>
      <c r="BO281" s="8">
        <v>0</v>
      </c>
      <c r="BP281" s="8">
        <v>0</v>
      </c>
      <c r="BQ281" s="8">
        <v>0</v>
      </c>
      <c r="BR281" s="8">
        <v>0</v>
      </c>
      <c r="BS281" s="8">
        <v>0</v>
      </c>
    </row>
    <row r="282" spans="1:71" x14ac:dyDescent="0.25">
      <c r="A282" s="3" t="s">
        <v>21</v>
      </c>
      <c r="B282" s="8">
        <v>0</v>
      </c>
      <c r="C282" s="8">
        <v>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</v>
      </c>
      <c r="K282" s="8">
        <v>0</v>
      </c>
      <c r="L282" s="8">
        <f>$E$262</f>
        <v>-5.7829713287632957E-3</v>
      </c>
      <c r="M282" s="8">
        <v>1</v>
      </c>
      <c r="N282" s="8">
        <f>-$H$255</f>
        <v>1.1614028802823438E-2</v>
      </c>
      <c r="O282" s="8">
        <f>$H$252</f>
        <v>-1.9987465893484571</v>
      </c>
      <c r="P282" s="8">
        <f>$E$262</f>
        <v>-5.7829713287632957E-3</v>
      </c>
      <c r="Q282" s="8">
        <v>1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0</v>
      </c>
      <c r="AD282" s="8">
        <v>0</v>
      </c>
      <c r="AE282" s="8">
        <v>0</v>
      </c>
      <c r="AF282" s="8">
        <v>0</v>
      </c>
      <c r="AG282" s="8">
        <v>0</v>
      </c>
      <c r="AH282" s="8">
        <v>0</v>
      </c>
      <c r="AI282" s="8">
        <v>0</v>
      </c>
      <c r="AJ282" s="8">
        <v>0</v>
      </c>
      <c r="AK282" s="8">
        <v>0</v>
      </c>
      <c r="AL282" s="8">
        <v>0</v>
      </c>
      <c r="AM282" s="8">
        <v>0</v>
      </c>
      <c r="AN282" s="8">
        <v>0</v>
      </c>
      <c r="AO282" s="8">
        <v>0</v>
      </c>
      <c r="AP282" s="8">
        <v>0</v>
      </c>
      <c r="AQ282" s="8">
        <v>0</v>
      </c>
      <c r="AR282" s="8">
        <v>0</v>
      </c>
      <c r="AS282" s="8">
        <v>0</v>
      </c>
      <c r="AT282" s="8">
        <v>0</v>
      </c>
      <c r="AU282" s="8">
        <v>0</v>
      </c>
      <c r="AV282" s="8">
        <v>0</v>
      </c>
      <c r="AW282" s="8">
        <v>0</v>
      </c>
      <c r="AX282" s="8">
        <v>0</v>
      </c>
      <c r="AY282" s="8">
        <v>0</v>
      </c>
      <c r="AZ282" s="8">
        <v>0</v>
      </c>
      <c r="BA282" s="8">
        <v>0</v>
      </c>
      <c r="BB282" s="8">
        <v>0</v>
      </c>
      <c r="BC282" s="8">
        <v>0</v>
      </c>
      <c r="BD282" s="8">
        <v>0</v>
      </c>
      <c r="BE282" s="8">
        <v>0</v>
      </c>
      <c r="BF282" s="8">
        <v>0</v>
      </c>
      <c r="BG282" s="8">
        <v>0</v>
      </c>
      <c r="BH282" s="8">
        <v>0</v>
      </c>
      <c r="BI282" s="8">
        <v>0</v>
      </c>
      <c r="BJ282" s="8">
        <v>0</v>
      </c>
      <c r="BK282" s="8">
        <v>0</v>
      </c>
      <c r="BL282" s="8">
        <v>0</v>
      </c>
      <c r="BM282" s="8">
        <v>0</v>
      </c>
      <c r="BN282" s="8">
        <v>0</v>
      </c>
      <c r="BO282" s="8">
        <v>0</v>
      </c>
      <c r="BP282" s="8">
        <v>0</v>
      </c>
      <c r="BQ282" s="8">
        <v>0</v>
      </c>
      <c r="BR282" s="8">
        <v>0</v>
      </c>
      <c r="BS282" s="8">
        <v>0</v>
      </c>
    </row>
    <row r="283" spans="1:71" x14ac:dyDescent="0.25">
      <c r="A283" s="3" t="s">
        <v>22</v>
      </c>
      <c r="B283" s="8">
        <v>0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1</v>
      </c>
      <c r="M283" s="8">
        <f>-$H$261</f>
        <v>-38.4</v>
      </c>
      <c r="N283" s="8">
        <v>-2</v>
      </c>
      <c r="O283" s="8">
        <f>$H$258</f>
        <v>77.751869030980757</v>
      </c>
      <c r="P283" s="8">
        <v>1</v>
      </c>
      <c r="Q283" s="8">
        <f>-$H$261</f>
        <v>-38.4</v>
      </c>
      <c r="R283" s="8">
        <v>0</v>
      </c>
      <c r="S283" s="8">
        <v>0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  <c r="AB283" s="8">
        <v>0</v>
      </c>
      <c r="AC283" s="8">
        <v>0</v>
      </c>
      <c r="AD283" s="8">
        <v>0</v>
      </c>
      <c r="AE283" s="8">
        <v>0</v>
      </c>
      <c r="AF283" s="8">
        <v>0</v>
      </c>
      <c r="AG283" s="8">
        <v>0</v>
      </c>
      <c r="AH283" s="8">
        <v>0</v>
      </c>
      <c r="AI283" s="8">
        <v>0</v>
      </c>
      <c r="AJ283" s="8">
        <v>0</v>
      </c>
      <c r="AK283" s="8">
        <v>0</v>
      </c>
      <c r="AL283" s="8">
        <v>0</v>
      </c>
      <c r="AM283" s="8">
        <v>0</v>
      </c>
      <c r="AN283" s="8">
        <v>0</v>
      </c>
      <c r="AO283" s="8">
        <v>0</v>
      </c>
      <c r="AP283" s="8">
        <v>0</v>
      </c>
      <c r="AQ283" s="8">
        <v>0</v>
      </c>
      <c r="AR283" s="8">
        <v>0</v>
      </c>
      <c r="AS283" s="8">
        <v>0</v>
      </c>
      <c r="AT283" s="8">
        <v>0</v>
      </c>
      <c r="AU283" s="8">
        <v>0</v>
      </c>
      <c r="AV283" s="8">
        <v>0</v>
      </c>
      <c r="AW283" s="8">
        <v>0</v>
      </c>
      <c r="AX283" s="8">
        <v>0</v>
      </c>
      <c r="AY283" s="8">
        <v>0</v>
      </c>
      <c r="AZ283" s="8">
        <v>0</v>
      </c>
      <c r="BA283" s="8">
        <v>0</v>
      </c>
      <c r="BB283" s="8">
        <v>0</v>
      </c>
      <c r="BC283" s="8">
        <v>0</v>
      </c>
      <c r="BD283" s="8">
        <v>0</v>
      </c>
      <c r="BE283" s="8">
        <v>0</v>
      </c>
      <c r="BF283" s="8">
        <v>0</v>
      </c>
      <c r="BG283" s="8">
        <v>0</v>
      </c>
      <c r="BH283" s="8">
        <v>0</v>
      </c>
      <c r="BI283" s="8">
        <v>0</v>
      </c>
      <c r="BJ283" s="8">
        <v>0</v>
      </c>
      <c r="BK283" s="8">
        <v>0</v>
      </c>
      <c r="BL283" s="8">
        <v>0</v>
      </c>
      <c r="BM283" s="8">
        <v>0</v>
      </c>
      <c r="BN283" s="8">
        <v>0</v>
      </c>
      <c r="BO283" s="8">
        <v>0</v>
      </c>
      <c r="BP283" s="8">
        <v>0</v>
      </c>
      <c r="BQ283" s="8">
        <v>0</v>
      </c>
      <c r="BR283" s="8">
        <v>0</v>
      </c>
      <c r="BS283" s="8">
        <v>0</v>
      </c>
    </row>
    <row r="284" spans="1:71" x14ac:dyDescent="0.25">
      <c r="A284" s="3" t="s">
        <v>23</v>
      </c>
      <c r="B284" s="8">
        <v>0</v>
      </c>
      <c r="C284" s="8">
        <v>0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0</v>
      </c>
      <c r="M284" s="8">
        <v>0</v>
      </c>
      <c r="N284" s="8">
        <f>$E$262</f>
        <v>-5.7829713287632957E-3</v>
      </c>
      <c r="O284" s="8">
        <v>1</v>
      </c>
      <c r="P284" s="8">
        <f>-$H$255</f>
        <v>1.1614028802823438E-2</v>
      </c>
      <c r="Q284" s="8">
        <f>$H$252</f>
        <v>-1.9987465893484571</v>
      </c>
      <c r="R284" s="8">
        <f>$E$262</f>
        <v>-5.7829713287632957E-3</v>
      </c>
      <c r="S284" s="8">
        <v>1</v>
      </c>
      <c r="T284" s="8">
        <v>0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v>0</v>
      </c>
      <c r="AE284" s="8">
        <v>0</v>
      </c>
      <c r="AF284" s="8">
        <v>0</v>
      </c>
      <c r="AG284" s="8">
        <v>0</v>
      </c>
      <c r="AH284" s="8">
        <v>0</v>
      </c>
      <c r="AI284" s="8">
        <v>0</v>
      </c>
      <c r="AJ284" s="8">
        <v>0</v>
      </c>
      <c r="AK284" s="8">
        <v>0</v>
      </c>
      <c r="AL284" s="8">
        <v>0</v>
      </c>
      <c r="AM284" s="8">
        <v>0</v>
      </c>
      <c r="AN284" s="8">
        <v>0</v>
      </c>
      <c r="AO284" s="8">
        <v>0</v>
      </c>
      <c r="AP284" s="8">
        <v>0</v>
      </c>
      <c r="AQ284" s="8">
        <v>0</v>
      </c>
      <c r="AR284" s="8">
        <v>0</v>
      </c>
      <c r="AS284" s="8">
        <v>0</v>
      </c>
      <c r="AT284" s="8">
        <v>0</v>
      </c>
      <c r="AU284" s="8">
        <v>0</v>
      </c>
      <c r="AV284" s="8">
        <v>0</v>
      </c>
      <c r="AW284" s="8">
        <v>0</v>
      </c>
      <c r="AX284" s="8">
        <v>0</v>
      </c>
      <c r="AY284" s="8">
        <v>0</v>
      </c>
      <c r="AZ284" s="8">
        <v>0</v>
      </c>
      <c r="BA284" s="8">
        <v>0</v>
      </c>
      <c r="BB284" s="8">
        <v>0</v>
      </c>
      <c r="BC284" s="8">
        <v>0</v>
      </c>
      <c r="BD284" s="8">
        <v>0</v>
      </c>
      <c r="BE284" s="8">
        <v>0</v>
      </c>
      <c r="BF284" s="8">
        <v>0</v>
      </c>
      <c r="BG284" s="8">
        <v>0</v>
      </c>
      <c r="BH284" s="8">
        <v>0</v>
      </c>
      <c r="BI284" s="8">
        <v>0</v>
      </c>
      <c r="BJ284" s="8">
        <v>0</v>
      </c>
      <c r="BK284" s="8">
        <v>0</v>
      </c>
      <c r="BL284" s="8">
        <v>0</v>
      </c>
      <c r="BM284" s="8">
        <v>0</v>
      </c>
      <c r="BN284" s="8">
        <v>0</v>
      </c>
      <c r="BO284" s="8">
        <v>0</v>
      </c>
      <c r="BP284" s="8">
        <v>0</v>
      </c>
      <c r="BQ284" s="8">
        <v>0</v>
      </c>
      <c r="BR284" s="8">
        <v>0</v>
      </c>
      <c r="BS284" s="8">
        <v>0</v>
      </c>
    </row>
    <row r="285" spans="1:71" x14ac:dyDescent="0.25">
      <c r="A285" s="3" t="s">
        <v>24</v>
      </c>
      <c r="B285" s="8">
        <v>0</v>
      </c>
      <c r="C285" s="8">
        <v>0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1</v>
      </c>
      <c r="O285" s="8">
        <f>-$H$261</f>
        <v>-38.4</v>
      </c>
      <c r="P285" s="8">
        <v>-2</v>
      </c>
      <c r="Q285" s="8">
        <f>$H$258</f>
        <v>77.751869030980757</v>
      </c>
      <c r="R285" s="8">
        <v>1</v>
      </c>
      <c r="S285" s="8">
        <f>-$H$261</f>
        <v>-38.4</v>
      </c>
      <c r="T285" s="8">
        <v>0</v>
      </c>
      <c r="U285" s="8">
        <v>0</v>
      </c>
      <c r="V285" s="8">
        <v>0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v>0</v>
      </c>
      <c r="AE285" s="8">
        <v>0</v>
      </c>
      <c r="AF285" s="8">
        <v>0</v>
      </c>
      <c r="AG285" s="8">
        <v>0</v>
      </c>
      <c r="AH285" s="8">
        <v>0</v>
      </c>
      <c r="AI285" s="8">
        <v>0</v>
      </c>
      <c r="AJ285" s="8">
        <v>0</v>
      </c>
      <c r="AK285" s="8">
        <v>0</v>
      </c>
      <c r="AL285" s="8">
        <v>0</v>
      </c>
      <c r="AM285" s="8">
        <v>0</v>
      </c>
      <c r="AN285" s="8">
        <v>0</v>
      </c>
      <c r="AO285" s="8">
        <v>0</v>
      </c>
      <c r="AP285" s="8">
        <v>0</v>
      </c>
      <c r="AQ285" s="8">
        <v>0</v>
      </c>
      <c r="AR285" s="8">
        <v>0</v>
      </c>
      <c r="AS285" s="8">
        <v>0</v>
      </c>
      <c r="AT285" s="8">
        <v>0</v>
      </c>
      <c r="AU285" s="8">
        <v>0</v>
      </c>
      <c r="AV285" s="8">
        <v>0</v>
      </c>
      <c r="AW285" s="8">
        <v>0</v>
      </c>
      <c r="AX285" s="8">
        <v>0</v>
      </c>
      <c r="AY285" s="8">
        <v>0</v>
      </c>
      <c r="AZ285" s="8">
        <v>0</v>
      </c>
      <c r="BA285" s="8">
        <v>0</v>
      </c>
      <c r="BB285" s="8">
        <v>0</v>
      </c>
      <c r="BC285" s="8">
        <v>0</v>
      </c>
      <c r="BD285" s="8">
        <v>0</v>
      </c>
      <c r="BE285" s="8">
        <v>0</v>
      </c>
      <c r="BF285" s="8">
        <v>0</v>
      </c>
      <c r="BG285" s="8">
        <v>0</v>
      </c>
      <c r="BH285" s="8">
        <v>0</v>
      </c>
      <c r="BI285" s="8">
        <v>0</v>
      </c>
      <c r="BJ285" s="8">
        <v>0</v>
      </c>
      <c r="BK285" s="8">
        <v>0</v>
      </c>
      <c r="BL285" s="8">
        <v>0</v>
      </c>
      <c r="BM285" s="8">
        <v>0</v>
      </c>
      <c r="BN285" s="8">
        <v>0</v>
      </c>
      <c r="BO285" s="8">
        <v>0</v>
      </c>
      <c r="BP285" s="8">
        <v>0</v>
      </c>
      <c r="BQ285" s="8">
        <v>0</v>
      </c>
      <c r="BR285" s="8">
        <v>0</v>
      </c>
      <c r="BS285" s="8">
        <v>0</v>
      </c>
    </row>
    <row r="286" spans="1:71" x14ac:dyDescent="0.25">
      <c r="A286" s="3" t="s">
        <v>25</v>
      </c>
      <c r="B286" s="8">
        <v>0</v>
      </c>
      <c r="C286" s="8">
        <v>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f>$E$262</f>
        <v>-5.7829713287632957E-3</v>
      </c>
      <c r="Q286" s="8">
        <v>1</v>
      </c>
      <c r="R286" s="8">
        <f>-$H$255</f>
        <v>1.1614028802823438E-2</v>
      </c>
      <c r="S286" s="8">
        <f>$H$252</f>
        <v>-1.9987465893484571</v>
      </c>
      <c r="T286" s="8">
        <f>$E$262</f>
        <v>-5.7829713287632957E-3</v>
      </c>
      <c r="U286" s="8">
        <v>1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  <c r="AB286" s="8">
        <v>0</v>
      </c>
      <c r="AC286" s="8">
        <v>0</v>
      </c>
      <c r="AD286" s="8">
        <v>0</v>
      </c>
      <c r="AE286" s="8">
        <v>0</v>
      </c>
      <c r="AF286" s="8">
        <v>0</v>
      </c>
      <c r="AG286" s="8">
        <v>0</v>
      </c>
      <c r="AH286" s="8">
        <v>0</v>
      </c>
      <c r="AI286" s="8">
        <v>0</v>
      </c>
      <c r="AJ286" s="8">
        <v>0</v>
      </c>
      <c r="AK286" s="8">
        <v>0</v>
      </c>
      <c r="AL286" s="8">
        <v>0</v>
      </c>
      <c r="AM286" s="8">
        <v>0</v>
      </c>
      <c r="AN286" s="8">
        <v>0</v>
      </c>
      <c r="AO286" s="8">
        <v>0</v>
      </c>
      <c r="AP286" s="8">
        <v>0</v>
      </c>
      <c r="AQ286" s="8">
        <v>0</v>
      </c>
      <c r="AR286" s="8">
        <v>0</v>
      </c>
      <c r="AS286" s="8">
        <v>0</v>
      </c>
      <c r="AT286" s="8">
        <v>0</v>
      </c>
      <c r="AU286" s="8">
        <v>0</v>
      </c>
      <c r="AV286" s="8">
        <v>0</v>
      </c>
      <c r="AW286" s="8">
        <v>0</v>
      </c>
      <c r="AX286" s="8">
        <v>0</v>
      </c>
      <c r="AY286" s="8">
        <v>0</v>
      </c>
      <c r="AZ286" s="8">
        <v>0</v>
      </c>
      <c r="BA286" s="8">
        <v>0</v>
      </c>
      <c r="BB286" s="8">
        <v>0</v>
      </c>
      <c r="BC286" s="8">
        <v>0</v>
      </c>
      <c r="BD286" s="8">
        <v>0</v>
      </c>
      <c r="BE286" s="8">
        <v>0</v>
      </c>
      <c r="BF286" s="8">
        <v>0</v>
      </c>
      <c r="BG286" s="8">
        <v>0</v>
      </c>
      <c r="BH286" s="8">
        <v>0</v>
      </c>
      <c r="BI286" s="8">
        <v>0</v>
      </c>
      <c r="BJ286" s="8">
        <v>0</v>
      </c>
      <c r="BK286" s="8">
        <v>0</v>
      </c>
      <c r="BL286" s="8">
        <v>0</v>
      </c>
      <c r="BM286" s="8">
        <v>0</v>
      </c>
      <c r="BN286" s="8">
        <v>0</v>
      </c>
      <c r="BO286" s="8">
        <v>0</v>
      </c>
      <c r="BP286" s="8">
        <v>0</v>
      </c>
      <c r="BQ286" s="8">
        <v>0</v>
      </c>
      <c r="BR286" s="8">
        <v>0</v>
      </c>
      <c r="BS286" s="8">
        <v>0</v>
      </c>
    </row>
    <row r="287" spans="1:71" x14ac:dyDescent="0.25">
      <c r="A287" s="3" t="s">
        <v>26</v>
      </c>
      <c r="B287" s="8">
        <v>0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  <c r="P287" s="8">
        <v>1</v>
      </c>
      <c r="Q287" s="8">
        <f>-$H$261</f>
        <v>-38.4</v>
      </c>
      <c r="R287" s="8">
        <v>-2</v>
      </c>
      <c r="S287" s="8">
        <f>$H$258</f>
        <v>77.751869030980757</v>
      </c>
      <c r="T287" s="8">
        <v>1</v>
      </c>
      <c r="U287" s="8">
        <f>-$H$261</f>
        <v>-38.4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0</v>
      </c>
      <c r="AD287" s="8">
        <v>0</v>
      </c>
      <c r="AE287" s="8">
        <v>0</v>
      </c>
      <c r="AF287" s="8">
        <v>0</v>
      </c>
      <c r="AG287" s="8">
        <v>0</v>
      </c>
      <c r="AH287" s="8">
        <v>0</v>
      </c>
      <c r="AI287" s="8">
        <v>0</v>
      </c>
      <c r="AJ287" s="8">
        <v>0</v>
      </c>
      <c r="AK287" s="8">
        <v>0</v>
      </c>
      <c r="AL287" s="8">
        <v>0</v>
      </c>
      <c r="AM287" s="8">
        <v>0</v>
      </c>
      <c r="AN287" s="8">
        <v>0</v>
      </c>
      <c r="AO287" s="8">
        <v>0</v>
      </c>
      <c r="AP287" s="8">
        <v>0</v>
      </c>
      <c r="AQ287" s="8">
        <v>0</v>
      </c>
      <c r="AR287" s="8">
        <v>0</v>
      </c>
      <c r="AS287" s="8">
        <v>0</v>
      </c>
      <c r="AT287" s="8">
        <v>0</v>
      </c>
      <c r="AU287" s="8">
        <v>0</v>
      </c>
      <c r="AV287" s="8">
        <v>0</v>
      </c>
      <c r="AW287" s="8">
        <v>0</v>
      </c>
      <c r="AX287" s="8">
        <v>0</v>
      </c>
      <c r="AY287" s="8">
        <v>0</v>
      </c>
      <c r="AZ287" s="8">
        <v>0</v>
      </c>
      <c r="BA287" s="8">
        <v>0</v>
      </c>
      <c r="BB287" s="8">
        <v>0</v>
      </c>
      <c r="BC287" s="8">
        <v>0</v>
      </c>
      <c r="BD287" s="8">
        <v>0</v>
      </c>
      <c r="BE287" s="8">
        <v>0</v>
      </c>
      <c r="BF287" s="8">
        <v>0</v>
      </c>
      <c r="BG287" s="8">
        <v>0</v>
      </c>
      <c r="BH287" s="8">
        <v>0</v>
      </c>
      <c r="BI287" s="8">
        <v>0</v>
      </c>
      <c r="BJ287" s="8">
        <v>0</v>
      </c>
      <c r="BK287" s="8">
        <v>0</v>
      </c>
      <c r="BL287" s="8">
        <v>0</v>
      </c>
      <c r="BM287" s="8">
        <v>0</v>
      </c>
      <c r="BN287" s="8">
        <v>0</v>
      </c>
      <c r="BO287" s="8">
        <v>0</v>
      </c>
      <c r="BP287" s="8">
        <v>0</v>
      </c>
      <c r="BQ287" s="8">
        <v>0</v>
      </c>
      <c r="BR287" s="8">
        <v>0</v>
      </c>
      <c r="BS287" s="8">
        <v>0</v>
      </c>
    </row>
    <row r="288" spans="1:71" x14ac:dyDescent="0.25">
      <c r="A288" s="3" t="s">
        <v>27</v>
      </c>
      <c r="B288" s="8">
        <v>0</v>
      </c>
      <c r="C288" s="8">
        <v>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</v>
      </c>
      <c r="Q288" s="8">
        <v>0</v>
      </c>
      <c r="R288" s="8">
        <f>$E$262</f>
        <v>-5.7829713287632957E-3</v>
      </c>
      <c r="S288" s="8">
        <v>1</v>
      </c>
      <c r="T288" s="8">
        <f>-$H$255</f>
        <v>1.1614028802823438E-2</v>
      </c>
      <c r="U288" s="8">
        <f>$H$252</f>
        <v>-1.9987465893484571</v>
      </c>
      <c r="V288" s="8">
        <f>$E$262</f>
        <v>-5.7829713287632957E-3</v>
      </c>
      <c r="W288" s="8">
        <v>1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0</v>
      </c>
      <c r="AE288" s="8">
        <v>0</v>
      </c>
      <c r="AF288" s="8">
        <v>0</v>
      </c>
      <c r="AG288" s="8">
        <v>0</v>
      </c>
      <c r="AH288" s="8">
        <v>0</v>
      </c>
      <c r="AI288" s="8">
        <v>0</v>
      </c>
      <c r="AJ288" s="8">
        <v>0</v>
      </c>
      <c r="AK288" s="8">
        <v>0</v>
      </c>
      <c r="AL288" s="8">
        <v>0</v>
      </c>
      <c r="AM288" s="8">
        <v>0</v>
      </c>
      <c r="AN288" s="8">
        <v>0</v>
      </c>
      <c r="AO288" s="8">
        <v>0</v>
      </c>
      <c r="AP288" s="8">
        <v>0</v>
      </c>
      <c r="AQ288" s="8">
        <v>0</v>
      </c>
      <c r="AR288" s="8">
        <v>0</v>
      </c>
      <c r="AS288" s="8">
        <v>0</v>
      </c>
      <c r="AT288" s="8">
        <v>0</v>
      </c>
      <c r="AU288" s="8">
        <v>0</v>
      </c>
      <c r="AV288" s="8">
        <v>0</v>
      </c>
      <c r="AW288" s="8">
        <v>0</v>
      </c>
      <c r="AX288" s="8">
        <v>0</v>
      </c>
      <c r="AY288" s="8">
        <v>0</v>
      </c>
      <c r="AZ288" s="8">
        <v>0</v>
      </c>
      <c r="BA288" s="8">
        <v>0</v>
      </c>
      <c r="BB288" s="8">
        <v>0</v>
      </c>
      <c r="BC288" s="8">
        <v>0</v>
      </c>
      <c r="BD288" s="8">
        <v>0</v>
      </c>
      <c r="BE288" s="8">
        <v>0</v>
      </c>
      <c r="BF288" s="8">
        <v>0</v>
      </c>
      <c r="BG288" s="8">
        <v>0</v>
      </c>
      <c r="BH288" s="8">
        <v>0</v>
      </c>
      <c r="BI288" s="8">
        <v>0</v>
      </c>
      <c r="BJ288" s="8">
        <v>0</v>
      </c>
      <c r="BK288" s="8">
        <v>0</v>
      </c>
      <c r="BL288" s="8">
        <v>0</v>
      </c>
      <c r="BM288" s="8">
        <v>0</v>
      </c>
      <c r="BN288" s="8">
        <v>0</v>
      </c>
      <c r="BO288" s="8">
        <v>0</v>
      </c>
      <c r="BP288" s="8">
        <v>0</v>
      </c>
      <c r="BQ288" s="8">
        <v>0</v>
      </c>
      <c r="BR288" s="8">
        <v>0</v>
      </c>
      <c r="BS288" s="8">
        <v>0</v>
      </c>
    </row>
    <row r="289" spans="1:71" x14ac:dyDescent="0.25">
      <c r="A289" s="3" t="s">
        <v>28</v>
      </c>
      <c r="B289" s="8">
        <v>0</v>
      </c>
      <c r="C289" s="8">
        <v>0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0</v>
      </c>
      <c r="P289" s="8">
        <v>0</v>
      </c>
      <c r="Q289" s="8">
        <v>0</v>
      </c>
      <c r="R289" s="8">
        <v>1</v>
      </c>
      <c r="S289" s="8">
        <f>-$H$261</f>
        <v>-38.4</v>
      </c>
      <c r="T289" s="8">
        <v>-2</v>
      </c>
      <c r="U289" s="8">
        <f>$H$258</f>
        <v>77.751869030980757</v>
      </c>
      <c r="V289" s="8">
        <v>1</v>
      </c>
      <c r="W289" s="8">
        <f>-$H$261</f>
        <v>-38.4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v>0</v>
      </c>
      <c r="AE289" s="8">
        <v>0</v>
      </c>
      <c r="AF289" s="8">
        <v>0</v>
      </c>
      <c r="AG289" s="8">
        <v>0</v>
      </c>
      <c r="AH289" s="8">
        <v>0</v>
      </c>
      <c r="AI289" s="8">
        <v>0</v>
      </c>
      <c r="AJ289" s="8">
        <v>0</v>
      </c>
      <c r="AK289" s="8">
        <v>0</v>
      </c>
      <c r="AL289" s="8">
        <v>0</v>
      </c>
      <c r="AM289" s="8">
        <v>0</v>
      </c>
      <c r="AN289" s="8">
        <v>0</v>
      </c>
      <c r="AO289" s="8">
        <v>0</v>
      </c>
      <c r="AP289" s="8">
        <v>0</v>
      </c>
      <c r="AQ289" s="8">
        <v>0</v>
      </c>
      <c r="AR289" s="8">
        <v>0</v>
      </c>
      <c r="AS289" s="8">
        <v>0</v>
      </c>
      <c r="AT289" s="8">
        <v>0</v>
      </c>
      <c r="AU289" s="8">
        <v>0</v>
      </c>
      <c r="AV289" s="8">
        <v>0</v>
      </c>
      <c r="AW289" s="8">
        <v>0</v>
      </c>
      <c r="AX289" s="8">
        <v>0</v>
      </c>
      <c r="AY289" s="8">
        <v>0</v>
      </c>
      <c r="AZ289" s="8">
        <v>0</v>
      </c>
      <c r="BA289" s="8">
        <v>0</v>
      </c>
      <c r="BB289" s="8">
        <v>0</v>
      </c>
      <c r="BC289" s="8">
        <v>0</v>
      </c>
      <c r="BD289" s="8">
        <v>0</v>
      </c>
      <c r="BE289" s="8">
        <v>0</v>
      </c>
      <c r="BF289" s="8">
        <v>0</v>
      </c>
      <c r="BG289" s="8">
        <v>0</v>
      </c>
      <c r="BH289" s="8">
        <v>0</v>
      </c>
      <c r="BI289" s="8">
        <v>0</v>
      </c>
      <c r="BJ289" s="8">
        <v>0</v>
      </c>
      <c r="BK289" s="8">
        <v>0</v>
      </c>
      <c r="BL289" s="8">
        <v>0</v>
      </c>
      <c r="BM289" s="8">
        <v>0</v>
      </c>
      <c r="BN289" s="8">
        <v>0</v>
      </c>
      <c r="BO289" s="8">
        <v>0</v>
      </c>
      <c r="BP289" s="8">
        <v>0</v>
      </c>
      <c r="BQ289" s="8">
        <v>0</v>
      </c>
      <c r="BR289" s="8">
        <v>0</v>
      </c>
      <c r="BS289" s="8">
        <v>0</v>
      </c>
    </row>
    <row r="290" spans="1:71" x14ac:dyDescent="0.25">
      <c r="A290" s="3" t="s">
        <v>34</v>
      </c>
      <c r="B290" s="8">
        <v>0</v>
      </c>
      <c r="C290" s="8">
        <v>0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  <c r="N290" s="8">
        <v>0</v>
      </c>
      <c r="O290" s="8">
        <v>0</v>
      </c>
      <c r="P290" s="8">
        <v>0</v>
      </c>
      <c r="Q290" s="8">
        <v>0</v>
      </c>
      <c r="R290" s="8">
        <v>0</v>
      </c>
      <c r="S290" s="8">
        <v>0</v>
      </c>
      <c r="T290" s="8">
        <f>$E$262</f>
        <v>-5.7829713287632957E-3</v>
      </c>
      <c r="U290" s="8">
        <v>1</v>
      </c>
      <c r="V290" s="8">
        <f>-$H$255</f>
        <v>1.1614028802823438E-2</v>
      </c>
      <c r="W290" s="8">
        <f>$H$252</f>
        <v>-1.9987465893484571</v>
      </c>
      <c r="X290" s="8">
        <f>$E$262</f>
        <v>-5.7829713287632957E-3</v>
      </c>
      <c r="Y290" s="8">
        <v>1</v>
      </c>
      <c r="Z290" s="8">
        <v>0</v>
      </c>
      <c r="AA290" s="8">
        <v>0</v>
      </c>
      <c r="AB290" s="8">
        <v>0</v>
      </c>
      <c r="AC290" s="8">
        <v>0</v>
      </c>
      <c r="AD290" s="8">
        <v>0</v>
      </c>
      <c r="AE290" s="8">
        <v>0</v>
      </c>
      <c r="AF290" s="8">
        <v>0</v>
      </c>
      <c r="AG290" s="8">
        <v>0</v>
      </c>
      <c r="AH290" s="8">
        <v>0</v>
      </c>
      <c r="AI290" s="8">
        <v>0</v>
      </c>
      <c r="AJ290" s="8">
        <v>0</v>
      </c>
      <c r="AK290" s="8">
        <v>0</v>
      </c>
      <c r="AL290" s="8">
        <v>0</v>
      </c>
      <c r="AM290" s="8">
        <v>0</v>
      </c>
      <c r="AN290" s="8">
        <v>0</v>
      </c>
      <c r="AO290" s="8">
        <v>0</v>
      </c>
      <c r="AP290" s="8">
        <v>0</v>
      </c>
      <c r="AQ290" s="8">
        <v>0</v>
      </c>
      <c r="AR290" s="8">
        <v>0</v>
      </c>
      <c r="AS290" s="8">
        <v>0</v>
      </c>
      <c r="AT290" s="8">
        <v>0</v>
      </c>
      <c r="AU290" s="8">
        <v>0</v>
      </c>
      <c r="AV290" s="8">
        <v>0</v>
      </c>
      <c r="AW290" s="8">
        <v>0</v>
      </c>
      <c r="AX290" s="8">
        <v>0</v>
      </c>
      <c r="AY290" s="8">
        <v>0</v>
      </c>
      <c r="AZ290" s="8">
        <v>0</v>
      </c>
      <c r="BA290" s="8">
        <v>0</v>
      </c>
      <c r="BB290" s="8">
        <v>0</v>
      </c>
      <c r="BC290" s="8">
        <v>0</v>
      </c>
      <c r="BD290" s="8">
        <v>0</v>
      </c>
      <c r="BE290" s="8">
        <v>0</v>
      </c>
      <c r="BF290" s="8">
        <v>0</v>
      </c>
      <c r="BG290" s="8">
        <v>0</v>
      </c>
      <c r="BH290" s="8">
        <v>0</v>
      </c>
      <c r="BI290" s="8">
        <v>0</v>
      </c>
      <c r="BJ290" s="8">
        <v>0</v>
      </c>
      <c r="BK290" s="8">
        <v>0</v>
      </c>
      <c r="BL290" s="8">
        <v>0</v>
      </c>
      <c r="BM290" s="8">
        <v>0</v>
      </c>
      <c r="BN290" s="8">
        <v>0</v>
      </c>
      <c r="BO290" s="8">
        <v>0</v>
      </c>
      <c r="BP290" s="8">
        <v>0</v>
      </c>
      <c r="BQ290" s="8">
        <v>0</v>
      </c>
      <c r="BR290" s="8">
        <v>0</v>
      </c>
      <c r="BS290" s="8">
        <v>0</v>
      </c>
    </row>
    <row r="291" spans="1:71" x14ac:dyDescent="0.25">
      <c r="A291" s="3" t="s">
        <v>35</v>
      </c>
      <c r="B291" s="8">
        <v>0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1</v>
      </c>
      <c r="U291" s="8">
        <f>-$H$261</f>
        <v>-38.4</v>
      </c>
      <c r="V291" s="8">
        <v>-2</v>
      </c>
      <c r="W291" s="8">
        <f>$H$258</f>
        <v>77.751869030980757</v>
      </c>
      <c r="X291" s="8">
        <v>1</v>
      </c>
      <c r="Y291" s="8">
        <f>-$H$261</f>
        <v>-38.4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0</v>
      </c>
      <c r="AG291" s="8">
        <v>0</v>
      </c>
      <c r="AH291" s="8">
        <v>0</v>
      </c>
      <c r="AI291" s="8">
        <v>0</v>
      </c>
      <c r="AJ291" s="8">
        <v>0</v>
      </c>
      <c r="AK291" s="8">
        <v>0</v>
      </c>
      <c r="AL291" s="8">
        <v>0</v>
      </c>
      <c r="AM291" s="8">
        <v>0</v>
      </c>
      <c r="AN291" s="8">
        <v>0</v>
      </c>
      <c r="AO291" s="8">
        <v>0</v>
      </c>
      <c r="AP291" s="8">
        <v>0</v>
      </c>
      <c r="AQ291" s="8">
        <v>0</v>
      </c>
      <c r="AR291" s="8">
        <v>0</v>
      </c>
      <c r="AS291" s="8">
        <v>0</v>
      </c>
      <c r="AT291" s="8">
        <v>0</v>
      </c>
      <c r="AU291" s="8">
        <v>0</v>
      </c>
      <c r="AV291" s="8">
        <v>0</v>
      </c>
      <c r="AW291" s="8">
        <v>0</v>
      </c>
      <c r="AX291" s="8">
        <v>0</v>
      </c>
      <c r="AY291" s="8">
        <v>0</v>
      </c>
      <c r="AZ291" s="8">
        <v>0</v>
      </c>
      <c r="BA291" s="8">
        <v>0</v>
      </c>
      <c r="BB291" s="8">
        <v>0</v>
      </c>
      <c r="BC291" s="8">
        <v>0</v>
      </c>
      <c r="BD291" s="8">
        <v>0</v>
      </c>
      <c r="BE291" s="8">
        <v>0</v>
      </c>
      <c r="BF291" s="8">
        <v>0</v>
      </c>
      <c r="BG291" s="8">
        <v>0</v>
      </c>
      <c r="BH291" s="8">
        <v>0</v>
      </c>
      <c r="BI291" s="8">
        <v>0</v>
      </c>
      <c r="BJ291" s="8">
        <v>0</v>
      </c>
      <c r="BK291" s="8">
        <v>0</v>
      </c>
      <c r="BL291" s="8">
        <v>0</v>
      </c>
      <c r="BM291" s="8">
        <v>0</v>
      </c>
      <c r="BN291" s="8">
        <v>0</v>
      </c>
      <c r="BO291" s="8">
        <v>0</v>
      </c>
      <c r="BP291" s="8">
        <v>0</v>
      </c>
      <c r="BQ291" s="8">
        <v>0</v>
      </c>
      <c r="BR291" s="8">
        <v>0</v>
      </c>
      <c r="BS291" s="8">
        <v>0</v>
      </c>
    </row>
    <row r="292" spans="1:71" x14ac:dyDescent="0.25">
      <c r="A292" s="3" t="s">
        <v>36</v>
      </c>
      <c r="B292" s="8">
        <v>0</v>
      </c>
      <c r="C292" s="8">
        <v>0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0</v>
      </c>
      <c r="V292" s="8">
        <f>$E$262</f>
        <v>-5.7829713287632957E-3</v>
      </c>
      <c r="W292" s="8">
        <v>1</v>
      </c>
      <c r="X292" s="8">
        <f>-$H$255</f>
        <v>1.1614028802823438E-2</v>
      </c>
      <c r="Y292" s="8">
        <f>$H$252</f>
        <v>-1.9987465893484571</v>
      </c>
      <c r="Z292" s="8">
        <f>$E$262</f>
        <v>-5.7829713287632957E-3</v>
      </c>
      <c r="AA292" s="8">
        <v>1</v>
      </c>
      <c r="AB292" s="8">
        <v>0</v>
      </c>
      <c r="AC292" s="8">
        <v>0</v>
      </c>
      <c r="AD292" s="8">
        <v>0</v>
      </c>
      <c r="AE292" s="8">
        <v>0</v>
      </c>
      <c r="AF292" s="8">
        <v>0</v>
      </c>
      <c r="AG292" s="8">
        <v>0</v>
      </c>
      <c r="AH292" s="8">
        <v>0</v>
      </c>
      <c r="AI292" s="8">
        <v>0</v>
      </c>
      <c r="AJ292" s="8">
        <v>0</v>
      </c>
      <c r="AK292" s="8">
        <v>0</v>
      </c>
      <c r="AL292" s="8">
        <v>0</v>
      </c>
      <c r="AM292" s="8">
        <v>0</v>
      </c>
      <c r="AN292" s="8">
        <v>0</v>
      </c>
      <c r="AO292" s="8">
        <v>0</v>
      </c>
      <c r="AP292" s="8">
        <v>0</v>
      </c>
      <c r="AQ292" s="8">
        <v>0</v>
      </c>
      <c r="AR292" s="8">
        <v>0</v>
      </c>
      <c r="AS292" s="8">
        <v>0</v>
      </c>
      <c r="AT292" s="8">
        <v>0</v>
      </c>
      <c r="AU292" s="8">
        <v>0</v>
      </c>
      <c r="AV292" s="8">
        <v>0</v>
      </c>
      <c r="AW292" s="8">
        <v>0</v>
      </c>
      <c r="AX292" s="8">
        <v>0</v>
      </c>
      <c r="AY292" s="8">
        <v>0</v>
      </c>
      <c r="AZ292" s="8">
        <v>0</v>
      </c>
      <c r="BA292" s="8">
        <v>0</v>
      </c>
      <c r="BB292" s="8">
        <v>0</v>
      </c>
      <c r="BC292" s="8">
        <v>0</v>
      </c>
      <c r="BD292" s="8">
        <v>0</v>
      </c>
      <c r="BE292" s="8">
        <v>0</v>
      </c>
      <c r="BF292" s="8">
        <v>0</v>
      </c>
      <c r="BG292" s="8">
        <v>0</v>
      </c>
      <c r="BH292" s="8">
        <v>0</v>
      </c>
      <c r="BI292" s="8">
        <v>0</v>
      </c>
      <c r="BJ292" s="8">
        <v>0</v>
      </c>
      <c r="BK292" s="8">
        <v>0</v>
      </c>
      <c r="BL292" s="8">
        <v>0</v>
      </c>
      <c r="BM292" s="8">
        <v>0</v>
      </c>
      <c r="BN292" s="8">
        <v>0</v>
      </c>
      <c r="BO292" s="8">
        <v>0</v>
      </c>
      <c r="BP292" s="8">
        <v>0</v>
      </c>
      <c r="BQ292" s="8">
        <v>0</v>
      </c>
      <c r="BR292" s="8">
        <v>0</v>
      </c>
      <c r="BS292" s="8">
        <v>0</v>
      </c>
    </row>
    <row r="293" spans="1:71" x14ac:dyDescent="0.25">
      <c r="A293" s="3" t="s">
        <v>37</v>
      </c>
      <c r="B293" s="8">
        <v>0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1</v>
      </c>
      <c r="W293" s="8">
        <f>-$H$261</f>
        <v>-38.4</v>
      </c>
      <c r="X293" s="8">
        <v>-2</v>
      </c>
      <c r="Y293" s="8">
        <f>$H$258</f>
        <v>77.751869030980757</v>
      </c>
      <c r="Z293" s="8">
        <v>1</v>
      </c>
      <c r="AA293" s="8">
        <f>-$H$261</f>
        <v>-38.4</v>
      </c>
      <c r="AB293" s="8">
        <v>0</v>
      </c>
      <c r="AC293" s="8">
        <v>0</v>
      </c>
      <c r="AD293" s="8">
        <v>0</v>
      </c>
      <c r="AE293" s="8">
        <v>0</v>
      </c>
      <c r="AF293" s="8">
        <v>0</v>
      </c>
      <c r="AG293" s="8">
        <v>0</v>
      </c>
      <c r="AH293" s="8">
        <v>0</v>
      </c>
      <c r="AI293" s="8">
        <v>0</v>
      </c>
      <c r="AJ293" s="8">
        <v>0</v>
      </c>
      <c r="AK293" s="8">
        <v>0</v>
      </c>
      <c r="AL293" s="8">
        <v>0</v>
      </c>
      <c r="AM293" s="8">
        <v>0</v>
      </c>
      <c r="AN293" s="8">
        <v>0</v>
      </c>
      <c r="AO293" s="8">
        <v>0</v>
      </c>
      <c r="AP293" s="8">
        <v>0</v>
      </c>
      <c r="AQ293" s="8">
        <v>0</v>
      </c>
      <c r="AR293" s="8">
        <v>0</v>
      </c>
      <c r="AS293" s="8">
        <v>0</v>
      </c>
      <c r="AT293" s="8">
        <v>0</v>
      </c>
      <c r="AU293" s="8">
        <v>0</v>
      </c>
      <c r="AV293" s="8">
        <v>0</v>
      </c>
      <c r="AW293" s="8">
        <v>0</v>
      </c>
      <c r="AX293" s="8">
        <v>0</v>
      </c>
      <c r="AY293" s="8">
        <v>0</v>
      </c>
      <c r="AZ293" s="8">
        <v>0</v>
      </c>
      <c r="BA293" s="8">
        <v>0</v>
      </c>
      <c r="BB293" s="8">
        <v>0</v>
      </c>
      <c r="BC293" s="8">
        <v>0</v>
      </c>
      <c r="BD293" s="8">
        <v>0</v>
      </c>
      <c r="BE293" s="8">
        <v>0</v>
      </c>
      <c r="BF293" s="8">
        <v>0</v>
      </c>
      <c r="BG293" s="8">
        <v>0</v>
      </c>
      <c r="BH293" s="8">
        <v>0</v>
      </c>
      <c r="BI293" s="8">
        <v>0</v>
      </c>
      <c r="BJ293" s="8">
        <v>0</v>
      </c>
      <c r="BK293" s="8">
        <v>0</v>
      </c>
      <c r="BL293" s="8">
        <v>0</v>
      </c>
      <c r="BM293" s="8">
        <v>0</v>
      </c>
      <c r="BN293" s="8">
        <v>0</v>
      </c>
      <c r="BO293" s="8">
        <v>0</v>
      </c>
      <c r="BP293" s="8">
        <v>0</v>
      </c>
      <c r="BQ293" s="8">
        <v>0</v>
      </c>
      <c r="BR293" s="8">
        <v>0</v>
      </c>
      <c r="BS293" s="8">
        <v>0</v>
      </c>
    </row>
    <row r="294" spans="1:71" x14ac:dyDescent="0.25">
      <c r="A294" s="3" t="s">
        <v>38</v>
      </c>
      <c r="B294" s="8">
        <v>0</v>
      </c>
      <c r="C294" s="8">
        <v>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f>$E$262</f>
        <v>-5.7829713287632957E-3</v>
      </c>
      <c r="Y294" s="8">
        <v>1</v>
      </c>
      <c r="Z294" s="8">
        <f>-$H$255</f>
        <v>1.1614028802823438E-2</v>
      </c>
      <c r="AA294" s="8">
        <f>$H$252</f>
        <v>-1.9987465893484571</v>
      </c>
      <c r="AB294" s="8">
        <f>$E$262</f>
        <v>-5.7829713287632957E-3</v>
      </c>
      <c r="AC294" s="8">
        <v>1</v>
      </c>
      <c r="AD294" s="8">
        <v>0</v>
      </c>
      <c r="AE294" s="8">
        <v>0</v>
      </c>
      <c r="AF294" s="8">
        <v>0</v>
      </c>
      <c r="AG294" s="8">
        <v>0</v>
      </c>
      <c r="AH294" s="8">
        <v>0</v>
      </c>
      <c r="AI294" s="8">
        <v>0</v>
      </c>
      <c r="AJ294" s="8">
        <v>0</v>
      </c>
      <c r="AK294" s="8">
        <v>0</v>
      </c>
      <c r="AL294" s="8">
        <v>0</v>
      </c>
      <c r="AM294" s="8">
        <v>0</v>
      </c>
      <c r="AN294" s="8">
        <v>0</v>
      </c>
      <c r="AO294" s="8">
        <v>0</v>
      </c>
      <c r="AP294" s="8">
        <v>0</v>
      </c>
      <c r="AQ294" s="8">
        <v>0</v>
      </c>
      <c r="AR294" s="8">
        <v>0</v>
      </c>
      <c r="AS294" s="8">
        <v>0</v>
      </c>
      <c r="AT294" s="8">
        <v>0</v>
      </c>
      <c r="AU294" s="8">
        <v>0</v>
      </c>
      <c r="AV294" s="8">
        <v>0</v>
      </c>
      <c r="AW294" s="8">
        <v>0</v>
      </c>
      <c r="AX294" s="8">
        <v>0</v>
      </c>
      <c r="AY294" s="8">
        <v>0</v>
      </c>
      <c r="AZ294" s="8">
        <v>0</v>
      </c>
      <c r="BA294" s="8">
        <v>0</v>
      </c>
      <c r="BB294" s="8">
        <v>0</v>
      </c>
      <c r="BC294" s="8">
        <v>0</v>
      </c>
      <c r="BD294" s="8">
        <v>0</v>
      </c>
      <c r="BE294" s="8">
        <v>0</v>
      </c>
      <c r="BF294" s="8">
        <v>0</v>
      </c>
      <c r="BG294" s="8">
        <v>0</v>
      </c>
      <c r="BH294" s="8">
        <v>0</v>
      </c>
      <c r="BI294" s="8">
        <v>0</v>
      </c>
      <c r="BJ294" s="8">
        <v>0</v>
      </c>
      <c r="BK294" s="8">
        <v>0</v>
      </c>
      <c r="BL294" s="8">
        <v>0</v>
      </c>
      <c r="BM294" s="8">
        <v>0</v>
      </c>
      <c r="BN294" s="8">
        <v>0</v>
      </c>
      <c r="BO294" s="8">
        <v>0</v>
      </c>
      <c r="BP294" s="8">
        <v>0</v>
      </c>
      <c r="BQ294" s="8">
        <v>0</v>
      </c>
      <c r="BR294" s="8">
        <v>0</v>
      </c>
      <c r="BS294" s="8">
        <v>0</v>
      </c>
    </row>
    <row r="295" spans="1:71" x14ac:dyDescent="0.25">
      <c r="A295" s="3" t="s">
        <v>39</v>
      </c>
      <c r="B295" s="8">
        <v>0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  <c r="P295" s="8">
        <v>0</v>
      </c>
      <c r="Q295" s="8">
        <v>0</v>
      </c>
      <c r="R295" s="8">
        <v>0</v>
      </c>
      <c r="S295" s="8">
        <v>0</v>
      </c>
      <c r="T295" s="8">
        <v>0</v>
      </c>
      <c r="U295" s="8">
        <v>0</v>
      </c>
      <c r="V295" s="8">
        <v>0</v>
      </c>
      <c r="W295" s="8">
        <v>0</v>
      </c>
      <c r="X295" s="8">
        <v>1</v>
      </c>
      <c r="Y295" s="8">
        <f>-$H$261</f>
        <v>-38.4</v>
      </c>
      <c r="Z295" s="8">
        <v>-2</v>
      </c>
      <c r="AA295" s="8">
        <f>$H$258</f>
        <v>77.751869030980757</v>
      </c>
      <c r="AB295" s="8">
        <v>1</v>
      </c>
      <c r="AC295" s="8">
        <f>-$H$261</f>
        <v>-38.4</v>
      </c>
      <c r="AD295" s="8">
        <v>0</v>
      </c>
      <c r="AE295" s="8">
        <v>0</v>
      </c>
      <c r="AF295" s="8">
        <v>0</v>
      </c>
      <c r="AG295" s="8">
        <v>0</v>
      </c>
      <c r="AH295" s="8">
        <v>0</v>
      </c>
      <c r="AI295" s="8">
        <v>0</v>
      </c>
      <c r="AJ295" s="8">
        <v>0</v>
      </c>
      <c r="AK295" s="8">
        <v>0</v>
      </c>
      <c r="AL295" s="8">
        <v>0</v>
      </c>
      <c r="AM295" s="8">
        <v>0</v>
      </c>
      <c r="AN295" s="8">
        <v>0</v>
      </c>
      <c r="AO295" s="8">
        <v>0</v>
      </c>
      <c r="AP295" s="8">
        <v>0</v>
      </c>
      <c r="AQ295" s="8">
        <v>0</v>
      </c>
      <c r="AR295" s="8">
        <v>0</v>
      </c>
      <c r="AS295" s="8">
        <v>0</v>
      </c>
      <c r="AT295" s="8">
        <v>0</v>
      </c>
      <c r="AU295" s="8">
        <v>0</v>
      </c>
      <c r="AV295" s="8">
        <v>0</v>
      </c>
      <c r="AW295" s="8">
        <v>0</v>
      </c>
      <c r="AX295" s="8">
        <v>0</v>
      </c>
      <c r="AY295" s="8">
        <v>0</v>
      </c>
      <c r="AZ295" s="8">
        <v>0</v>
      </c>
      <c r="BA295" s="8">
        <v>0</v>
      </c>
      <c r="BB295" s="8">
        <v>0</v>
      </c>
      <c r="BC295" s="8">
        <v>0</v>
      </c>
      <c r="BD295" s="8">
        <v>0</v>
      </c>
      <c r="BE295" s="8">
        <v>0</v>
      </c>
      <c r="BF295" s="8">
        <v>0</v>
      </c>
      <c r="BG295" s="8">
        <v>0</v>
      </c>
      <c r="BH295" s="8">
        <v>0</v>
      </c>
      <c r="BI295" s="8">
        <v>0</v>
      </c>
      <c r="BJ295" s="8">
        <v>0</v>
      </c>
      <c r="BK295" s="8">
        <v>0</v>
      </c>
      <c r="BL295" s="8">
        <v>0</v>
      </c>
      <c r="BM295" s="8">
        <v>0</v>
      </c>
      <c r="BN295" s="8">
        <v>0</v>
      </c>
      <c r="BO295" s="8">
        <v>0</v>
      </c>
      <c r="BP295" s="8">
        <v>0</v>
      </c>
      <c r="BQ295" s="8">
        <v>0</v>
      </c>
      <c r="BR295" s="8">
        <v>0</v>
      </c>
      <c r="BS295" s="8">
        <v>0</v>
      </c>
    </row>
    <row r="296" spans="1:71" x14ac:dyDescent="0.25">
      <c r="A296" s="3" t="s">
        <v>40</v>
      </c>
      <c r="B296" s="8">
        <v>0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0</v>
      </c>
      <c r="V296" s="8">
        <v>0</v>
      </c>
      <c r="W296" s="8">
        <v>0</v>
      </c>
      <c r="X296" s="8">
        <v>0</v>
      </c>
      <c r="Y296" s="8">
        <v>0</v>
      </c>
      <c r="Z296" s="8">
        <f>$E$262</f>
        <v>-5.7829713287632957E-3</v>
      </c>
      <c r="AA296" s="8">
        <v>1</v>
      </c>
      <c r="AB296" s="8">
        <f>-$H$255</f>
        <v>1.1614028802823438E-2</v>
      </c>
      <c r="AC296" s="8">
        <f>$H$252</f>
        <v>-1.9987465893484571</v>
      </c>
      <c r="AD296" s="8">
        <f>$E$262</f>
        <v>-5.7829713287632957E-3</v>
      </c>
      <c r="AE296" s="8">
        <v>1</v>
      </c>
      <c r="AF296" s="8">
        <v>0</v>
      </c>
      <c r="AG296" s="8">
        <v>0</v>
      </c>
      <c r="AH296" s="8">
        <v>0</v>
      </c>
      <c r="AI296" s="8">
        <v>0</v>
      </c>
      <c r="AJ296" s="8">
        <v>0</v>
      </c>
      <c r="AK296" s="8">
        <v>0</v>
      </c>
      <c r="AL296" s="8">
        <v>0</v>
      </c>
      <c r="AM296" s="8">
        <v>0</v>
      </c>
      <c r="AN296" s="8">
        <v>0</v>
      </c>
      <c r="AO296" s="8">
        <v>0</v>
      </c>
      <c r="AP296" s="8">
        <v>0</v>
      </c>
      <c r="AQ296" s="8">
        <v>0</v>
      </c>
      <c r="AR296" s="8">
        <v>0</v>
      </c>
      <c r="AS296" s="8">
        <v>0</v>
      </c>
      <c r="AT296" s="8">
        <v>0</v>
      </c>
      <c r="AU296" s="8">
        <v>0</v>
      </c>
      <c r="AV296" s="8">
        <v>0</v>
      </c>
      <c r="AW296" s="8">
        <v>0</v>
      </c>
      <c r="AX296" s="8">
        <v>0</v>
      </c>
      <c r="AY296" s="8">
        <v>0</v>
      </c>
      <c r="AZ296" s="8">
        <v>0</v>
      </c>
      <c r="BA296" s="8">
        <v>0</v>
      </c>
      <c r="BB296" s="8">
        <v>0</v>
      </c>
      <c r="BC296" s="8">
        <v>0</v>
      </c>
      <c r="BD296" s="8">
        <v>0</v>
      </c>
      <c r="BE296" s="8">
        <v>0</v>
      </c>
      <c r="BF296" s="8">
        <v>0</v>
      </c>
      <c r="BG296" s="8">
        <v>0</v>
      </c>
      <c r="BH296" s="8">
        <v>0</v>
      </c>
      <c r="BI296" s="8">
        <v>0</v>
      </c>
      <c r="BJ296" s="8">
        <v>0</v>
      </c>
      <c r="BK296" s="8">
        <v>0</v>
      </c>
      <c r="BL296" s="8">
        <v>0</v>
      </c>
      <c r="BM296" s="8">
        <v>0</v>
      </c>
      <c r="BN296" s="8">
        <v>0</v>
      </c>
      <c r="BO296" s="8">
        <v>0</v>
      </c>
      <c r="BP296" s="8">
        <v>0</v>
      </c>
      <c r="BQ296" s="8">
        <v>0</v>
      </c>
      <c r="BR296" s="8">
        <v>0</v>
      </c>
      <c r="BS296" s="8">
        <v>0</v>
      </c>
    </row>
    <row r="297" spans="1:71" x14ac:dyDescent="0.25">
      <c r="A297" s="3" t="s">
        <v>41</v>
      </c>
      <c r="B297" s="8">
        <v>0</v>
      </c>
      <c r="C297" s="8">
        <v>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  <c r="P297" s="8">
        <v>0</v>
      </c>
      <c r="Q297" s="8">
        <v>0</v>
      </c>
      <c r="R297" s="8">
        <v>0</v>
      </c>
      <c r="S297" s="8">
        <v>0</v>
      </c>
      <c r="T297" s="8">
        <v>0</v>
      </c>
      <c r="U297" s="8">
        <v>0</v>
      </c>
      <c r="V297" s="8">
        <v>0</v>
      </c>
      <c r="W297" s="8">
        <v>0</v>
      </c>
      <c r="X297" s="8">
        <v>0</v>
      </c>
      <c r="Y297" s="8">
        <v>0</v>
      </c>
      <c r="Z297" s="8">
        <v>1</v>
      </c>
      <c r="AA297" s="8">
        <f>-$H$261</f>
        <v>-38.4</v>
      </c>
      <c r="AB297" s="8">
        <v>-2</v>
      </c>
      <c r="AC297" s="8">
        <f>$H$258</f>
        <v>77.751869030980757</v>
      </c>
      <c r="AD297" s="8">
        <v>1</v>
      </c>
      <c r="AE297" s="8">
        <f>-$H$261</f>
        <v>-38.4</v>
      </c>
      <c r="AF297" s="8">
        <v>0</v>
      </c>
      <c r="AG297" s="8">
        <v>0</v>
      </c>
      <c r="AH297" s="8">
        <v>0</v>
      </c>
      <c r="AI297" s="8">
        <v>0</v>
      </c>
      <c r="AJ297" s="8">
        <v>0</v>
      </c>
      <c r="AK297" s="8">
        <v>0</v>
      </c>
      <c r="AL297" s="8">
        <v>0</v>
      </c>
      <c r="AM297" s="8">
        <v>0</v>
      </c>
      <c r="AN297" s="8">
        <v>0</v>
      </c>
      <c r="AO297" s="8">
        <v>0</v>
      </c>
      <c r="AP297" s="8">
        <v>0</v>
      </c>
      <c r="AQ297" s="8">
        <v>0</v>
      </c>
      <c r="AR297" s="8">
        <v>0</v>
      </c>
      <c r="AS297" s="8">
        <v>0</v>
      </c>
      <c r="AT297" s="8">
        <v>0</v>
      </c>
      <c r="AU297" s="8">
        <v>0</v>
      </c>
      <c r="AV297" s="8">
        <v>0</v>
      </c>
      <c r="AW297" s="8">
        <v>0</v>
      </c>
      <c r="AX297" s="8">
        <v>0</v>
      </c>
      <c r="AY297" s="8">
        <v>0</v>
      </c>
      <c r="AZ297" s="8">
        <v>0</v>
      </c>
      <c r="BA297" s="8">
        <v>0</v>
      </c>
      <c r="BB297" s="8">
        <v>0</v>
      </c>
      <c r="BC297" s="8">
        <v>0</v>
      </c>
      <c r="BD297" s="8">
        <v>0</v>
      </c>
      <c r="BE297" s="8">
        <v>0</v>
      </c>
      <c r="BF297" s="8">
        <v>0</v>
      </c>
      <c r="BG297" s="8">
        <v>0</v>
      </c>
      <c r="BH297" s="8">
        <v>0</v>
      </c>
      <c r="BI297" s="8">
        <v>0</v>
      </c>
      <c r="BJ297" s="8">
        <v>0</v>
      </c>
      <c r="BK297" s="8">
        <v>0</v>
      </c>
      <c r="BL297" s="8">
        <v>0</v>
      </c>
      <c r="BM297" s="8">
        <v>0</v>
      </c>
      <c r="BN297" s="8">
        <v>0</v>
      </c>
      <c r="BO297" s="8">
        <v>0</v>
      </c>
      <c r="BP297" s="8">
        <v>0</v>
      </c>
      <c r="BQ297" s="8">
        <v>0</v>
      </c>
      <c r="BR297" s="8">
        <v>0</v>
      </c>
      <c r="BS297" s="8">
        <v>0</v>
      </c>
    </row>
    <row r="298" spans="1:71" x14ac:dyDescent="0.25">
      <c r="A298" s="3" t="s">
        <v>46</v>
      </c>
      <c r="B298" s="8">
        <v>0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0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f>$E$262</f>
        <v>-5.7829713287632957E-3</v>
      </c>
      <c r="AC298" s="8">
        <v>1</v>
      </c>
      <c r="AD298" s="8">
        <f>-$H$255</f>
        <v>1.1614028802823438E-2</v>
      </c>
      <c r="AE298" s="8">
        <f>$H$252</f>
        <v>-1.9987465893484571</v>
      </c>
      <c r="AF298" s="8">
        <f>$E$262</f>
        <v>-5.7829713287632957E-3</v>
      </c>
      <c r="AG298" s="8">
        <v>1</v>
      </c>
      <c r="AH298" s="8">
        <v>0</v>
      </c>
      <c r="AI298" s="8">
        <v>0</v>
      </c>
      <c r="AJ298" s="8">
        <v>0</v>
      </c>
      <c r="AK298" s="8">
        <v>0</v>
      </c>
      <c r="AL298" s="8">
        <v>0</v>
      </c>
      <c r="AM298" s="8">
        <v>0</v>
      </c>
      <c r="AN298" s="8">
        <v>0</v>
      </c>
      <c r="AO298" s="8">
        <v>0</v>
      </c>
      <c r="AP298" s="8">
        <v>0</v>
      </c>
      <c r="AQ298" s="8">
        <v>0</v>
      </c>
      <c r="AR298" s="8">
        <v>0</v>
      </c>
      <c r="AS298" s="8">
        <v>0</v>
      </c>
      <c r="AT298" s="8">
        <v>0</v>
      </c>
      <c r="AU298" s="8">
        <v>0</v>
      </c>
      <c r="AV298" s="8">
        <v>0</v>
      </c>
      <c r="AW298" s="8">
        <v>0</v>
      </c>
      <c r="AX298" s="8">
        <v>0</v>
      </c>
      <c r="AY298" s="8">
        <v>0</v>
      </c>
      <c r="AZ298" s="8">
        <v>0</v>
      </c>
      <c r="BA298" s="8">
        <v>0</v>
      </c>
      <c r="BB298" s="8">
        <v>0</v>
      </c>
      <c r="BC298" s="8">
        <v>0</v>
      </c>
      <c r="BD298" s="8">
        <v>0</v>
      </c>
      <c r="BE298" s="8">
        <v>0</v>
      </c>
      <c r="BF298" s="8">
        <v>0</v>
      </c>
      <c r="BG298" s="8">
        <v>0</v>
      </c>
      <c r="BH298" s="8">
        <v>0</v>
      </c>
      <c r="BI298" s="8">
        <v>0</v>
      </c>
      <c r="BJ298" s="8">
        <v>0</v>
      </c>
      <c r="BK298" s="8">
        <v>0</v>
      </c>
      <c r="BL298" s="8">
        <v>0</v>
      </c>
      <c r="BM298" s="8">
        <v>0</v>
      </c>
      <c r="BN298" s="8">
        <v>0</v>
      </c>
      <c r="BO298" s="8">
        <v>0</v>
      </c>
      <c r="BP298" s="8">
        <v>0</v>
      </c>
      <c r="BQ298" s="8">
        <v>0</v>
      </c>
      <c r="BR298" s="8">
        <v>0</v>
      </c>
      <c r="BS298" s="8">
        <v>0</v>
      </c>
    </row>
    <row r="299" spans="1:71" x14ac:dyDescent="0.25">
      <c r="A299" s="3" t="s">
        <v>47</v>
      </c>
      <c r="B299" s="8">
        <v>0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  <c r="P299" s="8">
        <v>0</v>
      </c>
      <c r="Q299" s="8">
        <v>0</v>
      </c>
      <c r="R299" s="8">
        <v>0</v>
      </c>
      <c r="S299" s="8">
        <v>0</v>
      </c>
      <c r="T299" s="8">
        <v>0</v>
      </c>
      <c r="U299" s="8">
        <v>0</v>
      </c>
      <c r="V299" s="8">
        <v>0</v>
      </c>
      <c r="W299" s="8">
        <v>0</v>
      </c>
      <c r="X299" s="8">
        <v>0</v>
      </c>
      <c r="Y299" s="8">
        <v>0</v>
      </c>
      <c r="Z299" s="8">
        <v>0</v>
      </c>
      <c r="AA299" s="8">
        <v>0</v>
      </c>
      <c r="AB299" s="8">
        <v>1</v>
      </c>
      <c r="AC299" s="8">
        <f>-$H$261</f>
        <v>-38.4</v>
      </c>
      <c r="AD299" s="8">
        <v>-2</v>
      </c>
      <c r="AE299" s="8">
        <f>$H$258</f>
        <v>77.751869030980757</v>
      </c>
      <c r="AF299" s="8">
        <v>1</v>
      </c>
      <c r="AG299" s="8">
        <f>-$H$261</f>
        <v>-38.4</v>
      </c>
      <c r="AH299" s="8">
        <v>0</v>
      </c>
      <c r="AI299" s="8">
        <v>0</v>
      </c>
      <c r="AJ299" s="8">
        <v>0</v>
      </c>
      <c r="AK299" s="8">
        <v>0</v>
      </c>
      <c r="AL299" s="8">
        <v>0</v>
      </c>
      <c r="AM299" s="8">
        <v>0</v>
      </c>
      <c r="AN299" s="8">
        <v>0</v>
      </c>
      <c r="AO299" s="8">
        <v>0</v>
      </c>
      <c r="AP299" s="8">
        <v>0</v>
      </c>
      <c r="AQ299" s="8">
        <v>0</v>
      </c>
      <c r="AR299" s="8">
        <v>0</v>
      </c>
      <c r="AS299" s="8">
        <v>0</v>
      </c>
      <c r="AT299" s="8">
        <v>0</v>
      </c>
      <c r="AU299" s="8">
        <v>0</v>
      </c>
      <c r="AV299" s="8">
        <v>0</v>
      </c>
      <c r="AW299" s="8">
        <v>0</v>
      </c>
      <c r="AX299" s="8">
        <v>0</v>
      </c>
      <c r="AY299" s="8">
        <v>0</v>
      </c>
      <c r="AZ299" s="8">
        <v>0</v>
      </c>
      <c r="BA299" s="8">
        <v>0</v>
      </c>
      <c r="BB299" s="8">
        <v>0</v>
      </c>
      <c r="BC299" s="8">
        <v>0</v>
      </c>
      <c r="BD299" s="8">
        <v>0</v>
      </c>
      <c r="BE299" s="8">
        <v>0</v>
      </c>
      <c r="BF299" s="8">
        <v>0</v>
      </c>
      <c r="BG299" s="8">
        <v>0</v>
      </c>
      <c r="BH299" s="8">
        <v>0</v>
      </c>
      <c r="BI299" s="8">
        <v>0</v>
      </c>
      <c r="BJ299" s="8">
        <v>0</v>
      </c>
      <c r="BK299" s="8">
        <v>0</v>
      </c>
      <c r="BL299" s="8">
        <v>0</v>
      </c>
      <c r="BM299" s="8">
        <v>0</v>
      </c>
      <c r="BN299" s="8">
        <v>0</v>
      </c>
      <c r="BO299" s="8">
        <v>0</v>
      </c>
      <c r="BP299" s="8">
        <v>0</v>
      </c>
      <c r="BQ299" s="8">
        <v>0</v>
      </c>
      <c r="BR299" s="8">
        <v>0</v>
      </c>
      <c r="BS299" s="8">
        <v>0</v>
      </c>
    </row>
    <row r="300" spans="1:71" x14ac:dyDescent="0.25">
      <c r="A300" s="3" t="s">
        <v>48</v>
      </c>
      <c r="B300" s="8">
        <v>0</v>
      </c>
      <c r="C300" s="8">
        <v>0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  <c r="N300" s="8">
        <v>0</v>
      </c>
      <c r="O300" s="8">
        <v>0</v>
      </c>
      <c r="P300" s="8">
        <v>0</v>
      </c>
      <c r="Q300" s="8">
        <v>0</v>
      </c>
      <c r="R300" s="8">
        <v>0</v>
      </c>
      <c r="S300" s="8">
        <v>0</v>
      </c>
      <c r="T300" s="8">
        <v>0</v>
      </c>
      <c r="U300" s="8">
        <v>0</v>
      </c>
      <c r="V300" s="8">
        <v>0</v>
      </c>
      <c r="W300" s="8">
        <v>0</v>
      </c>
      <c r="X300" s="8">
        <v>0</v>
      </c>
      <c r="Y300" s="8">
        <v>0</v>
      </c>
      <c r="Z300" s="8">
        <v>0</v>
      </c>
      <c r="AA300" s="8">
        <v>0</v>
      </c>
      <c r="AB300" s="8">
        <v>0</v>
      </c>
      <c r="AC300" s="8">
        <v>0</v>
      </c>
      <c r="AD300" s="8">
        <f>$E$262</f>
        <v>-5.7829713287632957E-3</v>
      </c>
      <c r="AE300" s="8">
        <v>1</v>
      </c>
      <c r="AF300" s="8">
        <f>-$H$255</f>
        <v>1.1614028802823438E-2</v>
      </c>
      <c r="AG300" s="8">
        <f>$H$252</f>
        <v>-1.9987465893484571</v>
      </c>
      <c r="AH300" s="8">
        <f>$E$262</f>
        <v>-5.7829713287632957E-3</v>
      </c>
      <c r="AI300" s="8">
        <v>1</v>
      </c>
      <c r="AJ300" s="8">
        <v>0</v>
      </c>
      <c r="AK300" s="8">
        <v>0</v>
      </c>
      <c r="AL300" s="8">
        <v>0</v>
      </c>
      <c r="AM300" s="8">
        <v>0</v>
      </c>
      <c r="AN300" s="8">
        <v>0</v>
      </c>
      <c r="AO300" s="8">
        <v>0</v>
      </c>
      <c r="AP300" s="8">
        <v>0</v>
      </c>
      <c r="AQ300" s="8">
        <v>0</v>
      </c>
      <c r="AR300" s="8">
        <v>0</v>
      </c>
      <c r="AS300" s="8">
        <v>0</v>
      </c>
      <c r="AT300" s="8">
        <v>0</v>
      </c>
      <c r="AU300" s="8">
        <v>0</v>
      </c>
      <c r="AV300" s="8">
        <v>0</v>
      </c>
      <c r="AW300" s="8">
        <v>0</v>
      </c>
      <c r="AX300" s="8">
        <v>0</v>
      </c>
      <c r="AY300" s="8">
        <v>0</v>
      </c>
      <c r="AZ300" s="8">
        <v>0</v>
      </c>
      <c r="BA300" s="8">
        <v>0</v>
      </c>
      <c r="BB300" s="8">
        <v>0</v>
      </c>
      <c r="BC300" s="8">
        <v>0</v>
      </c>
      <c r="BD300" s="8">
        <v>0</v>
      </c>
      <c r="BE300" s="8">
        <v>0</v>
      </c>
      <c r="BF300" s="8">
        <v>0</v>
      </c>
      <c r="BG300" s="8">
        <v>0</v>
      </c>
      <c r="BH300" s="8">
        <v>0</v>
      </c>
      <c r="BI300" s="8">
        <v>0</v>
      </c>
      <c r="BJ300" s="8">
        <v>0</v>
      </c>
      <c r="BK300" s="8">
        <v>0</v>
      </c>
      <c r="BL300" s="8">
        <v>0</v>
      </c>
      <c r="BM300" s="8">
        <v>0</v>
      </c>
      <c r="BN300" s="8">
        <v>0</v>
      </c>
      <c r="BO300" s="8">
        <v>0</v>
      </c>
      <c r="BP300" s="8">
        <v>0</v>
      </c>
      <c r="BQ300" s="8">
        <v>0</v>
      </c>
      <c r="BR300" s="8">
        <v>0</v>
      </c>
      <c r="BS300" s="8">
        <v>0</v>
      </c>
    </row>
    <row r="301" spans="1:71" x14ac:dyDescent="0.25">
      <c r="A301" s="3" t="s">
        <v>49</v>
      </c>
      <c r="B301" s="8">
        <v>0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0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0</v>
      </c>
      <c r="AD301" s="8">
        <v>1</v>
      </c>
      <c r="AE301" s="8">
        <f>-$H$261</f>
        <v>-38.4</v>
      </c>
      <c r="AF301" s="8">
        <v>-2</v>
      </c>
      <c r="AG301" s="8">
        <f>$H$258</f>
        <v>77.751869030980757</v>
      </c>
      <c r="AH301" s="8">
        <v>1</v>
      </c>
      <c r="AI301" s="8">
        <f>-$H$261</f>
        <v>-38.4</v>
      </c>
      <c r="AJ301" s="8">
        <v>0</v>
      </c>
      <c r="AK301" s="8">
        <v>0</v>
      </c>
      <c r="AL301" s="8">
        <v>0</v>
      </c>
      <c r="AM301" s="8">
        <v>0</v>
      </c>
      <c r="AN301" s="8">
        <v>0</v>
      </c>
      <c r="AO301" s="8">
        <v>0</v>
      </c>
      <c r="AP301" s="8">
        <v>0</v>
      </c>
      <c r="AQ301" s="8">
        <v>0</v>
      </c>
      <c r="AR301" s="8">
        <v>0</v>
      </c>
      <c r="AS301" s="8">
        <v>0</v>
      </c>
      <c r="AT301" s="8">
        <v>0</v>
      </c>
      <c r="AU301" s="8">
        <v>0</v>
      </c>
      <c r="AV301" s="8">
        <v>0</v>
      </c>
      <c r="AW301" s="8">
        <v>0</v>
      </c>
      <c r="AX301" s="8">
        <v>0</v>
      </c>
      <c r="AY301" s="8">
        <v>0</v>
      </c>
      <c r="AZ301" s="8">
        <v>0</v>
      </c>
      <c r="BA301" s="8">
        <v>0</v>
      </c>
      <c r="BB301" s="8">
        <v>0</v>
      </c>
      <c r="BC301" s="8">
        <v>0</v>
      </c>
      <c r="BD301" s="8">
        <v>0</v>
      </c>
      <c r="BE301" s="8">
        <v>0</v>
      </c>
      <c r="BF301" s="8">
        <v>0</v>
      </c>
      <c r="BG301" s="8">
        <v>0</v>
      </c>
      <c r="BH301" s="8">
        <v>0</v>
      </c>
      <c r="BI301" s="8">
        <v>0</v>
      </c>
      <c r="BJ301" s="8">
        <v>0</v>
      </c>
      <c r="BK301" s="8">
        <v>0</v>
      </c>
      <c r="BL301" s="8">
        <v>0</v>
      </c>
      <c r="BM301" s="8">
        <v>0</v>
      </c>
      <c r="BN301" s="8">
        <v>0</v>
      </c>
      <c r="BO301" s="8">
        <v>0</v>
      </c>
      <c r="BP301" s="8">
        <v>0</v>
      </c>
      <c r="BQ301" s="8">
        <v>0</v>
      </c>
      <c r="BR301" s="8">
        <v>0</v>
      </c>
      <c r="BS301" s="8">
        <v>0</v>
      </c>
    </row>
    <row r="302" spans="1:71" x14ac:dyDescent="0.25">
      <c r="A302" s="3" t="s">
        <v>50</v>
      </c>
      <c r="B302" s="8">
        <v>0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</v>
      </c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0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f>$E$262</f>
        <v>-5.7829713287632957E-3</v>
      </c>
      <c r="AG302" s="8">
        <v>1</v>
      </c>
      <c r="AH302" s="8">
        <f>-$H$255</f>
        <v>1.1614028802823438E-2</v>
      </c>
      <c r="AI302" s="8">
        <f>$H$252</f>
        <v>-1.9987465893484571</v>
      </c>
      <c r="AJ302" s="8">
        <f>$E$262</f>
        <v>-5.7829713287632957E-3</v>
      </c>
      <c r="AK302" s="8">
        <v>1</v>
      </c>
      <c r="AL302" s="8">
        <v>0</v>
      </c>
      <c r="AM302" s="8">
        <v>0</v>
      </c>
      <c r="AN302" s="8">
        <v>0</v>
      </c>
      <c r="AO302" s="8">
        <v>0</v>
      </c>
      <c r="AP302" s="8">
        <v>0</v>
      </c>
      <c r="AQ302" s="8">
        <v>0</v>
      </c>
      <c r="AR302" s="8">
        <v>0</v>
      </c>
      <c r="AS302" s="8">
        <v>0</v>
      </c>
      <c r="AT302" s="8">
        <v>0</v>
      </c>
      <c r="AU302" s="8">
        <v>0</v>
      </c>
      <c r="AV302" s="8">
        <v>0</v>
      </c>
      <c r="AW302" s="8">
        <v>0</v>
      </c>
      <c r="AX302" s="8">
        <v>0</v>
      </c>
      <c r="AY302" s="8">
        <v>0</v>
      </c>
      <c r="AZ302" s="8">
        <v>0</v>
      </c>
      <c r="BA302" s="8">
        <v>0</v>
      </c>
      <c r="BB302" s="8">
        <v>0</v>
      </c>
      <c r="BC302" s="8">
        <v>0</v>
      </c>
      <c r="BD302" s="8">
        <v>0</v>
      </c>
      <c r="BE302" s="8">
        <v>0</v>
      </c>
      <c r="BF302" s="8">
        <v>0</v>
      </c>
      <c r="BG302" s="8">
        <v>0</v>
      </c>
      <c r="BH302" s="8">
        <v>0</v>
      </c>
      <c r="BI302" s="8">
        <v>0</v>
      </c>
      <c r="BJ302" s="8">
        <v>0</v>
      </c>
      <c r="BK302" s="8">
        <v>0</v>
      </c>
      <c r="BL302" s="8">
        <v>0</v>
      </c>
      <c r="BM302" s="8">
        <v>0</v>
      </c>
      <c r="BN302" s="8">
        <v>0</v>
      </c>
      <c r="BO302" s="8">
        <v>0</v>
      </c>
      <c r="BP302" s="8">
        <v>0</v>
      </c>
      <c r="BQ302" s="8">
        <v>0</v>
      </c>
      <c r="BR302" s="8">
        <v>0</v>
      </c>
      <c r="BS302" s="8">
        <v>0</v>
      </c>
    </row>
    <row r="303" spans="1:71" x14ac:dyDescent="0.25">
      <c r="A303" s="3" t="s">
        <v>51</v>
      </c>
      <c r="B303" s="8">
        <v>0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0</v>
      </c>
      <c r="M303" s="8">
        <v>0</v>
      </c>
      <c r="N303" s="8">
        <v>0</v>
      </c>
      <c r="O303" s="8">
        <v>0</v>
      </c>
      <c r="P303" s="8">
        <v>0</v>
      </c>
      <c r="Q303" s="8">
        <v>0</v>
      </c>
      <c r="R303" s="8">
        <v>0</v>
      </c>
      <c r="S303" s="8">
        <v>0</v>
      </c>
      <c r="T303" s="8">
        <v>0</v>
      </c>
      <c r="U303" s="8">
        <v>0</v>
      </c>
      <c r="V303" s="8">
        <v>0</v>
      </c>
      <c r="W303" s="8">
        <v>0</v>
      </c>
      <c r="X303" s="8">
        <v>0</v>
      </c>
      <c r="Y303" s="8">
        <v>0</v>
      </c>
      <c r="Z303" s="8">
        <v>0</v>
      </c>
      <c r="AA303" s="8">
        <v>0</v>
      </c>
      <c r="AB303" s="8">
        <v>0</v>
      </c>
      <c r="AC303" s="8">
        <v>0</v>
      </c>
      <c r="AD303" s="8">
        <v>0</v>
      </c>
      <c r="AE303" s="8">
        <v>0</v>
      </c>
      <c r="AF303" s="8">
        <v>1</v>
      </c>
      <c r="AG303" s="8">
        <f>-$H$261</f>
        <v>-38.4</v>
      </c>
      <c r="AH303" s="8">
        <v>-2</v>
      </c>
      <c r="AI303" s="8">
        <f>$H$258</f>
        <v>77.751869030980757</v>
      </c>
      <c r="AJ303" s="8">
        <v>1</v>
      </c>
      <c r="AK303" s="8">
        <f>-$H$261</f>
        <v>-38.4</v>
      </c>
      <c r="AL303" s="8">
        <v>0</v>
      </c>
      <c r="AM303" s="8">
        <v>0</v>
      </c>
      <c r="AN303" s="8">
        <v>0</v>
      </c>
      <c r="AO303" s="8">
        <v>0</v>
      </c>
      <c r="AP303" s="8">
        <v>0</v>
      </c>
      <c r="AQ303" s="8">
        <v>0</v>
      </c>
      <c r="AR303" s="8">
        <v>0</v>
      </c>
      <c r="AS303" s="8">
        <v>0</v>
      </c>
      <c r="AT303" s="8">
        <v>0</v>
      </c>
      <c r="AU303" s="8">
        <v>0</v>
      </c>
      <c r="AV303" s="8">
        <v>0</v>
      </c>
      <c r="AW303" s="8">
        <v>0</v>
      </c>
      <c r="AX303" s="8">
        <v>0</v>
      </c>
      <c r="AY303" s="8">
        <v>0</v>
      </c>
      <c r="AZ303" s="8">
        <v>0</v>
      </c>
      <c r="BA303" s="8">
        <v>0</v>
      </c>
      <c r="BB303" s="8">
        <v>0</v>
      </c>
      <c r="BC303" s="8">
        <v>0</v>
      </c>
      <c r="BD303" s="8">
        <v>0</v>
      </c>
      <c r="BE303" s="8">
        <v>0</v>
      </c>
      <c r="BF303" s="8">
        <v>0</v>
      </c>
      <c r="BG303" s="8">
        <v>0</v>
      </c>
      <c r="BH303" s="8">
        <v>0</v>
      </c>
      <c r="BI303" s="8">
        <v>0</v>
      </c>
      <c r="BJ303" s="8">
        <v>0</v>
      </c>
      <c r="BK303" s="8">
        <v>0</v>
      </c>
      <c r="BL303" s="8">
        <v>0</v>
      </c>
      <c r="BM303" s="8">
        <v>0</v>
      </c>
      <c r="BN303" s="8">
        <v>0</v>
      </c>
      <c r="BO303" s="8">
        <v>0</v>
      </c>
      <c r="BP303" s="8">
        <v>0</v>
      </c>
      <c r="BQ303" s="8">
        <v>0</v>
      </c>
      <c r="BR303" s="8">
        <v>0</v>
      </c>
      <c r="BS303" s="8">
        <v>0</v>
      </c>
    </row>
    <row r="304" spans="1:71" x14ac:dyDescent="0.25">
      <c r="A304" s="3" t="s">
        <v>52</v>
      </c>
      <c r="B304" s="8">
        <v>0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0</v>
      </c>
      <c r="K304" s="8">
        <v>0</v>
      </c>
      <c r="L304" s="8">
        <v>0</v>
      </c>
      <c r="M304" s="8">
        <v>0</v>
      </c>
      <c r="N304" s="8">
        <v>0</v>
      </c>
      <c r="O304" s="8">
        <v>0</v>
      </c>
      <c r="P304" s="8">
        <v>0</v>
      </c>
      <c r="Q304" s="8">
        <v>0</v>
      </c>
      <c r="R304" s="8">
        <v>0</v>
      </c>
      <c r="S304" s="8">
        <v>0</v>
      </c>
      <c r="T304" s="8">
        <v>0</v>
      </c>
      <c r="U304" s="8">
        <v>0</v>
      </c>
      <c r="V304" s="8">
        <v>0</v>
      </c>
      <c r="W304" s="8">
        <v>0</v>
      </c>
      <c r="X304" s="8">
        <v>0</v>
      </c>
      <c r="Y304" s="8">
        <v>0</v>
      </c>
      <c r="Z304" s="8">
        <v>0</v>
      </c>
      <c r="AA304" s="8">
        <v>0</v>
      </c>
      <c r="AB304" s="8">
        <v>0</v>
      </c>
      <c r="AC304" s="8">
        <v>0</v>
      </c>
      <c r="AD304" s="8">
        <v>0</v>
      </c>
      <c r="AE304" s="8">
        <v>0</v>
      </c>
      <c r="AF304" s="8">
        <v>0</v>
      </c>
      <c r="AG304" s="8">
        <v>0</v>
      </c>
      <c r="AH304" s="8">
        <f>$E$262</f>
        <v>-5.7829713287632957E-3</v>
      </c>
      <c r="AI304" s="8">
        <v>1</v>
      </c>
      <c r="AJ304" s="8">
        <f>-$H$255</f>
        <v>1.1614028802823438E-2</v>
      </c>
      <c r="AK304" s="8">
        <f>$H$252</f>
        <v>-1.9987465893484571</v>
      </c>
      <c r="AL304" s="8">
        <f>$E$262</f>
        <v>-5.7829713287632957E-3</v>
      </c>
      <c r="AM304" s="8">
        <v>1</v>
      </c>
      <c r="AN304" s="8">
        <v>0</v>
      </c>
      <c r="AO304" s="8">
        <v>0</v>
      </c>
      <c r="AP304" s="8">
        <v>0</v>
      </c>
      <c r="AQ304" s="8">
        <v>0</v>
      </c>
      <c r="AR304" s="8">
        <v>0</v>
      </c>
      <c r="AS304" s="8">
        <v>0</v>
      </c>
      <c r="AT304" s="8">
        <v>0</v>
      </c>
      <c r="AU304" s="8">
        <v>0</v>
      </c>
      <c r="AV304" s="8">
        <v>0</v>
      </c>
      <c r="AW304" s="8">
        <v>0</v>
      </c>
      <c r="AX304" s="8">
        <v>0</v>
      </c>
      <c r="AY304" s="8">
        <v>0</v>
      </c>
      <c r="AZ304" s="8">
        <v>0</v>
      </c>
      <c r="BA304" s="8">
        <v>0</v>
      </c>
      <c r="BB304" s="8">
        <v>0</v>
      </c>
      <c r="BC304" s="8">
        <v>0</v>
      </c>
      <c r="BD304" s="8">
        <v>0</v>
      </c>
      <c r="BE304" s="8">
        <v>0</v>
      </c>
      <c r="BF304" s="8">
        <v>0</v>
      </c>
      <c r="BG304" s="8">
        <v>0</v>
      </c>
      <c r="BH304" s="8">
        <v>0</v>
      </c>
      <c r="BI304" s="8">
        <v>0</v>
      </c>
      <c r="BJ304" s="8">
        <v>0</v>
      </c>
      <c r="BK304" s="8">
        <v>0</v>
      </c>
      <c r="BL304" s="8">
        <v>0</v>
      </c>
      <c r="BM304" s="8">
        <v>0</v>
      </c>
      <c r="BN304" s="8">
        <v>0</v>
      </c>
      <c r="BO304" s="8">
        <v>0</v>
      </c>
      <c r="BP304" s="8">
        <v>0</v>
      </c>
      <c r="BQ304" s="8">
        <v>0</v>
      </c>
      <c r="BR304" s="8">
        <v>0</v>
      </c>
      <c r="BS304" s="8">
        <v>0</v>
      </c>
    </row>
    <row r="305" spans="1:71" x14ac:dyDescent="0.25">
      <c r="A305" s="3" t="s">
        <v>53</v>
      </c>
      <c r="B305" s="8">
        <v>0</v>
      </c>
      <c r="C305" s="8">
        <v>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0</v>
      </c>
      <c r="Q305" s="8">
        <v>0</v>
      </c>
      <c r="R305" s="8">
        <v>0</v>
      </c>
      <c r="S305" s="8">
        <v>0</v>
      </c>
      <c r="T305" s="8">
        <v>0</v>
      </c>
      <c r="U305" s="8">
        <v>0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0</v>
      </c>
      <c r="AD305" s="8">
        <v>0</v>
      </c>
      <c r="AE305" s="8">
        <v>0</v>
      </c>
      <c r="AF305" s="8">
        <v>0</v>
      </c>
      <c r="AG305" s="8">
        <v>0</v>
      </c>
      <c r="AH305" s="8">
        <v>1</v>
      </c>
      <c r="AI305" s="8">
        <f>-$H$261</f>
        <v>-38.4</v>
      </c>
      <c r="AJ305" s="8">
        <v>-2</v>
      </c>
      <c r="AK305" s="8">
        <f>$H$258</f>
        <v>77.751869030980757</v>
      </c>
      <c r="AL305" s="8">
        <v>1</v>
      </c>
      <c r="AM305" s="8">
        <f>-$H$261</f>
        <v>-38.4</v>
      </c>
      <c r="AN305" s="8">
        <v>0</v>
      </c>
      <c r="AO305" s="8">
        <v>0</v>
      </c>
      <c r="AP305" s="8">
        <v>0</v>
      </c>
      <c r="AQ305" s="8">
        <v>0</v>
      </c>
      <c r="AR305" s="8">
        <v>0</v>
      </c>
      <c r="AS305" s="8">
        <v>0</v>
      </c>
      <c r="AT305" s="8">
        <v>0</v>
      </c>
      <c r="AU305" s="8">
        <v>0</v>
      </c>
      <c r="AV305" s="8">
        <v>0</v>
      </c>
      <c r="AW305" s="8">
        <v>0</v>
      </c>
      <c r="AX305" s="8">
        <v>0</v>
      </c>
      <c r="AY305" s="8">
        <v>0</v>
      </c>
      <c r="AZ305" s="8">
        <v>0</v>
      </c>
      <c r="BA305" s="8">
        <v>0</v>
      </c>
      <c r="BB305" s="8">
        <v>0</v>
      </c>
      <c r="BC305" s="8">
        <v>0</v>
      </c>
      <c r="BD305" s="8">
        <v>0</v>
      </c>
      <c r="BE305" s="8">
        <v>0</v>
      </c>
      <c r="BF305" s="8">
        <v>0</v>
      </c>
      <c r="BG305" s="8">
        <v>0</v>
      </c>
      <c r="BH305" s="8">
        <v>0</v>
      </c>
      <c r="BI305" s="8">
        <v>0</v>
      </c>
      <c r="BJ305" s="8">
        <v>0</v>
      </c>
      <c r="BK305" s="8">
        <v>0</v>
      </c>
      <c r="BL305" s="8">
        <v>0</v>
      </c>
      <c r="BM305" s="8">
        <v>0</v>
      </c>
      <c r="BN305" s="8">
        <v>0</v>
      </c>
      <c r="BO305" s="8">
        <v>0</v>
      </c>
      <c r="BP305" s="8">
        <v>0</v>
      </c>
      <c r="BQ305" s="8">
        <v>0</v>
      </c>
      <c r="BR305" s="8">
        <v>0</v>
      </c>
      <c r="BS305" s="8">
        <v>0</v>
      </c>
    </row>
    <row r="306" spans="1:71" x14ac:dyDescent="0.25">
      <c r="A306" s="3" t="s">
        <v>60</v>
      </c>
      <c r="B306" s="8">
        <v>0</v>
      </c>
      <c r="C306" s="8">
        <v>0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0</v>
      </c>
      <c r="AD306" s="8">
        <v>0</v>
      </c>
      <c r="AE306" s="8">
        <v>0</v>
      </c>
      <c r="AF306" s="8">
        <v>0</v>
      </c>
      <c r="AG306" s="8">
        <v>0</v>
      </c>
      <c r="AH306" s="8">
        <v>0</v>
      </c>
      <c r="AI306" s="8">
        <v>0</v>
      </c>
      <c r="AJ306" s="8">
        <f>$E$262</f>
        <v>-5.7829713287632957E-3</v>
      </c>
      <c r="AK306" s="8">
        <v>1</v>
      </c>
      <c r="AL306" s="8">
        <f>-$H$255</f>
        <v>1.1614028802823438E-2</v>
      </c>
      <c r="AM306" s="8">
        <f>$H$252</f>
        <v>-1.9987465893484571</v>
      </c>
      <c r="AN306" s="8">
        <f>$E$262</f>
        <v>-5.7829713287632957E-3</v>
      </c>
      <c r="AO306" s="8">
        <v>1</v>
      </c>
      <c r="AP306" s="8">
        <v>0</v>
      </c>
      <c r="AQ306" s="8">
        <v>0</v>
      </c>
      <c r="AR306" s="8">
        <v>0</v>
      </c>
      <c r="AS306" s="8">
        <v>0</v>
      </c>
      <c r="AT306" s="8">
        <v>0</v>
      </c>
      <c r="AU306" s="8">
        <v>0</v>
      </c>
      <c r="AV306" s="8">
        <v>0</v>
      </c>
      <c r="AW306" s="8">
        <v>0</v>
      </c>
      <c r="AX306" s="8">
        <v>0</v>
      </c>
      <c r="AY306" s="8">
        <v>0</v>
      </c>
      <c r="AZ306" s="8">
        <v>0</v>
      </c>
      <c r="BA306" s="8">
        <v>0</v>
      </c>
      <c r="BB306" s="8">
        <v>0</v>
      </c>
      <c r="BC306" s="8">
        <v>0</v>
      </c>
      <c r="BD306" s="8">
        <v>0</v>
      </c>
      <c r="BE306" s="8">
        <v>0</v>
      </c>
      <c r="BF306" s="8">
        <v>0</v>
      </c>
      <c r="BG306" s="8">
        <v>0</v>
      </c>
      <c r="BH306" s="8">
        <v>0</v>
      </c>
      <c r="BI306" s="8">
        <v>0</v>
      </c>
      <c r="BJ306" s="8">
        <v>0</v>
      </c>
      <c r="BK306" s="8">
        <v>0</v>
      </c>
      <c r="BL306" s="8">
        <v>0</v>
      </c>
      <c r="BM306" s="8">
        <v>0</v>
      </c>
      <c r="BN306" s="8">
        <v>0</v>
      </c>
      <c r="BO306" s="8">
        <v>0</v>
      </c>
      <c r="BP306" s="8">
        <v>0</v>
      </c>
      <c r="BQ306" s="8">
        <v>0</v>
      </c>
      <c r="BR306" s="8">
        <v>0</v>
      </c>
      <c r="BS306" s="8">
        <v>0</v>
      </c>
    </row>
    <row r="307" spans="1:71" x14ac:dyDescent="0.25">
      <c r="A307" s="3" t="s">
        <v>61</v>
      </c>
      <c r="B307" s="8">
        <v>0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0</v>
      </c>
      <c r="Q307" s="8">
        <v>0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0</v>
      </c>
      <c r="AD307" s="8">
        <v>0</v>
      </c>
      <c r="AE307" s="8">
        <v>0</v>
      </c>
      <c r="AF307" s="8">
        <v>0</v>
      </c>
      <c r="AG307" s="8">
        <v>0</v>
      </c>
      <c r="AH307" s="8">
        <v>0</v>
      </c>
      <c r="AI307" s="8">
        <v>0</v>
      </c>
      <c r="AJ307" s="8">
        <v>1</v>
      </c>
      <c r="AK307" s="8">
        <f>-$H$261</f>
        <v>-38.4</v>
      </c>
      <c r="AL307" s="8">
        <v>-2</v>
      </c>
      <c r="AM307" s="8">
        <f>$H$258</f>
        <v>77.751869030980757</v>
      </c>
      <c r="AN307" s="8">
        <v>1</v>
      </c>
      <c r="AO307" s="8">
        <f>-$H$261</f>
        <v>-38.4</v>
      </c>
      <c r="AP307" s="8">
        <v>0</v>
      </c>
      <c r="AQ307" s="8">
        <v>0</v>
      </c>
      <c r="AR307" s="8">
        <v>0</v>
      </c>
      <c r="AS307" s="8">
        <v>0</v>
      </c>
      <c r="AT307" s="8">
        <v>0</v>
      </c>
      <c r="AU307" s="8">
        <v>0</v>
      </c>
      <c r="AV307" s="8">
        <v>0</v>
      </c>
      <c r="AW307" s="8">
        <v>0</v>
      </c>
      <c r="AX307" s="8">
        <v>0</v>
      </c>
      <c r="AY307" s="8">
        <v>0</v>
      </c>
      <c r="AZ307" s="8">
        <v>0</v>
      </c>
      <c r="BA307" s="8">
        <v>0</v>
      </c>
      <c r="BB307" s="8">
        <v>0</v>
      </c>
      <c r="BC307" s="8">
        <v>0</v>
      </c>
      <c r="BD307" s="8">
        <v>0</v>
      </c>
      <c r="BE307" s="8">
        <v>0</v>
      </c>
      <c r="BF307" s="8">
        <v>0</v>
      </c>
      <c r="BG307" s="8">
        <v>0</v>
      </c>
      <c r="BH307" s="8">
        <v>0</v>
      </c>
      <c r="BI307" s="8">
        <v>0</v>
      </c>
      <c r="BJ307" s="8">
        <v>0</v>
      </c>
      <c r="BK307" s="8">
        <v>0</v>
      </c>
      <c r="BL307" s="8">
        <v>0</v>
      </c>
      <c r="BM307" s="8">
        <v>0</v>
      </c>
      <c r="BN307" s="8">
        <v>0</v>
      </c>
      <c r="BO307" s="8">
        <v>0</v>
      </c>
      <c r="BP307" s="8">
        <v>0</v>
      </c>
      <c r="BQ307" s="8">
        <v>0</v>
      </c>
      <c r="BR307" s="8">
        <v>0</v>
      </c>
      <c r="BS307" s="8">
        <v>0</v>
      </c>
    </row>
    <row r="308" spans="1:71" x14ac:dyDescent="0.25">
      <c r="A308" s="3" t="s">
        <v>62</v>
      </c>
      <c r="B308" s="8">
        <v>0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0</v>
      </c>
      <c r="AG308" s="8">
        <v>0</v>
      </c>
      <c r="AH308" s="8">
        <v>0</v>
      </c>
      <c r="AI308" s="8">
        <v>0</v>
      </c>
      <c r="AJ308" s="8">
        <v>0</v>
      </c>
      <c r="AK308" s="8">
        <v>0</v>
      </c>
      <c r="AL308" s="8">
        <f>$E$262</f>
        <v>-5.7829713287632957E-3</v>
      </c>
      <c r="AM308" s="8">
        <v>1</v>
      </c>
      <c r="AN308" s="8">
        <f>-$H$255</f>
        <v>1.1614028802823438E-2</v>
      </c>
      <c r="AO308" s="8">
        <f>$H$252</f>
        <v>-1.9987465893484571</v>
      </c>
      <c r="AP308" s="8">
        <f>$E$262</f>
        <v>-5.7829713287632957E-3</v>
      </c>
      <c r="AQ308" s="8">
        <v>1</v>
      </c>
      <c r="AR308" s="8">
        <v>0</v>
      </c>
      <c r="AS308" s="8">
        <v>0</v>
      </c>
      <c r="AT308" s="8">
        <v>0</v>
      </c>
      <c r="AU308" s="8">
        <v>0</v>
      </c>
      <c r="AV308" s="8">
        <v>0</v>
      </c>
      <c r="AW308" s="8">
        <v>0</v>
      </c>
      <c r="AX308" s="8">
        <v>0</v>
      </c>
      <c r="AY308" s="8">
        <v>0</v>
      </c>
      <c r="AZ308" s="8">
        <v>0</v>
      </c>
      <c r="BA308" s="8">
        <v>0</v>
      </c>
      <c r="BB308" s="8">
        <v>0</v>
      </c>
      <c r="BC308" s="8">
        <v>0</v>
      </c>
      <c r="BD308" s="8">
        <v>0</v>
      </c>
      <c r="BE308" s="8">
        <v>0</v>
      </c>
      <c r="BF308" s="8">
        <v>0</v>
      </c>
      <c r="BG308" s="8">
        <v>0</v>
      </c>
      <c r="BH308" s="8">
        <v>0</v>
      </c>
      <c r="BI308" s="8">
        <v>0</v>
      </c>
      <c r="BJ308" s="8">
        <v>0</v>
      </c>
      <c r="BK308" s="8">
        <v>0</v>
      </c>
      <c r="BL308" s="8">
        <v>0</v>
      </c>
      <c r="BM308" s="8">
        <v>0</v>
      </c>
      <c r="BN308" s="8">
        <v>0</v>
      </c>
      <c r="BO308" s="8">
        <v>0</v>
      </c>
      <c r="BP308" s="8">
        <v>0</v>
      </c>
      <c r="BQ308" s="8">
        <v>0</v>
      </c>
      <c r="BR308" s="8">
        <v>0</v>
      </c>
      <c r="BS308" s="8">
        <v>0</v>
      </c>
    </row>
    <row r="309" spans="1:71" x14ac:dyDescent="0.25">
      <c r="A309" s="3" t="s">
        <v>63</v>
      </c>
      <c r="B309" s="8">
        <v>0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0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0</v>
      </c>
      <c r="AD309" s="8">
        <v>0</v>
      </c>
      <c r="AE309" s="8">
        <v>0</v>
      </c>
      <c r="AF309" s="8">
        <v>0</v>
      </c>
      <c r="AG309" s="8">
        <v>0</v>
      </c>
      <c r="AH309" s="8">
        <v>0</v>
      </c>
      <c r="AI309" s="8">
        <v>0</v>
      </c>
      <c r="AJ309" s="8">
        <v>0</v>
      </c>
      <c r="AK309" s="8">
        <v>0</v>
      </c>
      <c r="AL309" s="8">
        <v>1</v>
      </c>
      <c r="AM309" s="8">
        <f>-$H$261</f>
        <v>-38.4</v>
      </c>
      <c r="AN309" s="8">
        <v>-2</v>
      </c>
      <c r="AO309" s="8">
        <f>$H$258</f>
        <v>77.751869030980757</v>
      </c>
      <c r="AP309" s="8">
        <v>1</v>
      </c>
      <c r="AQ309" s="8">
        <f>-$H$261</f>
        <v>-38.4</v>
      </c>
      <c r="AR309" s="8">
        <v>0</v>
      </c>
      <c r="AS309" s="8">
        <v>0</v>
      </c>
      <c r="AT309" s="8">
        <v>0</v>
      </c>
      <c r="AU309" s="8">
        <v>0</v>
      </c>
      <c r="AV309" s="8">
        <v>0</v>
      </c>
      <c r="AW309" s="8">
        <v>0</v>
      </c>
      <c r="AX309" s="8">
        <v>0</v>
      </c>
      <c r="AY309" s="8">
        <v>0</v>
      </c>
      <c r="AZ309" s="8">
        <v>0</v>
      </c>
      <c r="BA309" s="8">
        <v>0</v>
      </c>
      <c r="BB309" s="8">
        <v>0</v>
      </c>
      <c r="BC309" s="8">
        <v>0</v>
      </c>
      <c r="BD309" s="8">
        <v>0</v>
      </c>
      <c r="BE309" s="8">
        <v>0</v>
      </c>
      <c r="BF309" s="8">
        <v>0</v>
      </c>
      <c r="BG309" s="8">
        <v>0</v>
      </c>
      <c r="BH309" s="8">
        <v>0</v>
      </c>
      <c r="BI309" s="8">
        <v>0</v>
      </c>
      <c r="BJ309" s="8">
        <v>0</v>
      </c>
      <c r="BK309" s="8">
        <v>0</v>
      </c>
      <c r="BL309" s="8">
        <v>0</v>
      </c>
      <c r="BM309" s="8">
        <v>0</v>
      </c>
      <c r="BN309" s="8">
        <v>0</v>
      </c>
      <c r="BO309" s="8">
        <v>0</v>
      </c>
      <c r="BP309" s="8">
        <v>0</v>
      </c>
      <c r="BQ309" s="8">
        <v>0</v>
      </c>
      <c r="BR309" s="8">
        <v>0</v>
      </c>
      <c r="BS309" s="8">
        <v>0</v>
      </c>
    </row>
    <row r="310" spans="1:71" x14ac:dyDescent="0.25">
      <c r="A310" s="3" t="s">
        <v>64</v>
      </c>
      <c r="B310" s="8">
        <v>0</v>
      </c>
      <c r="C310" s="8">
        <v>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0</v>
      </c>
      <c r="AG310" s="8">
        <v>0</v>
      </c>
      <c r="AH310" s="8">
        <v>0</v>
      </c>
      <c r="AI310" s="8">
        <v>0</v>
      </c>
      <c r="AJ310" s="8">
        <v>0</v>
      </c>
      <c r="AK310" s="8">
        <v>0</v>
      </c>
      <c r="AL310" s="8">
        <v>0</v>
      </c>
      <c r="AM310" s="8">
        <v>0</v>
      </c>
      <c r="AN310" s="8">
        <f>$E$262</f>
        <v>-5.7829713287632957E-3</v>
      </c>
      <c r="AO310" s="8">
        <v>1</v>
      </c>
      <c r="AP310" s="8">
        <f>-$H$255</f>
        <v>1.1614028802823438E-2</v>
      </c>
      <c r="AQ310" s="8">
        <f>$H$252</f>
        <v>-1.9987465893484571</v>
      </c>
      <c r="AR310" s="8">
        <f>$E$262</f>
        <v>-5.7829713287632957E-3</v>
      </c>
      <c r="AS310" s="8">
        <v>1</v>
      </c>
      <c r="AT310" s="8">
        <v>0</v>
      </c>
      <c r="AU310" s="8">
        <v>0</v>
      </c>
      <c r="AV310" s="8">
        <v>0</v>
      </c>
      <c r="AW310" s="8">
        <v>0</v>
      </c>
      <c r="AX310" s="8">
        <v>0</v>
      </c>
      <c r="AY310" s="8">
        <v>0</v>
      </c>
      <c r="AZ310" s="8">
        <v>0</v>
      </c>
      <c r="BA310" s="8">
        <v>0</v>
      </c>
      <c r="BB310" s="8">
        <v>0</v>
      </c>
      <c r="BC310" s="8">
        <v>0</v>
      </c>
      <c r="BD310" s="8">
        <v>0</v>
      </c>
      <c r="BE310" s="8">
        <v>0</v>
      </c>
      <c r="BF310" s="8">
        <v>0</v>
      </c>
      <c r="BG310" s="8">
        <v>0</v>
      </c>
      <c r="BH310" s="8">
        <v>0</v>
      </c>
      <c r="BI310" s="8">
        <v>0</v>
      </c>
      <c r="BJ310" s="8">
        <v>0</v>
      </c>
      <c r="BK310" s="8">
        <v>0</v>
      </c>
      <c r="BL310" s="8">
        <v>0</v>
      </c>
      <c r="BM310" s="8">
        <v>0</v>
      </c>
      <c r="BN310" s="8">
        <v>0</v>
      </c>
      <c r="BO310" s="8">
        <v>0</v>
      </c>
      <c r="BP310" s="8">
        <v>0</v>
      </c>
      <c r="BQ310" s="8">
        <v>0</v>
      </c>
      <c r="BR310" s="8">
        <v>0</v>
      </c>
      <c r="BS310" s="8">
        <v>0</v>
      </c>
    </row>
    <row r="311" spans="1:71" x14ac:dyDescent="0.25">
      <c r="A311" s="3" t="s">
        <v>65</v>
      </c>
      <c r="B311" s="8">
        <v>0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0</v>
      </c>
      <c r="AG311" s="8">
        <v>0</v>
      </c>
      <c r="AH311" s="8">
        <v>0</v>
      </c>
      <c r="AI311" s="8">
        <v>0</v>
      </c>
      <c r="AJ311" s="8">
        <v>0</v>
      </c>
      <c r="AK311" s="8">
        <v>0</v>
      </c>
      <c r="AL311" s="8">
        <v>0</v>
      </c>
      <c r="AM311" s="8">
        <v>0</v>
      </c>
      <c r="AN311" s="8">
        <v>1</v>
      </c>
      <c r="AO311" s="8">
        <f>-$H$261</f>
        <v>-38.4</v>
      </c>
      <c r="AP311" s="8">
        <v>-2</v>
      </c>
      <c r="AQ311" s="8">
        <f>$H$258</f>
        <v>77.751869030980757</v>
      </c>
      <c r="AR311" s="8">
        <v>1</v>
      </c>
      <c r="AS311" s="8">
        <f>-$H$261</f>
        <v>-38.4</v>
      </c>
      <c r="AT311" s="8">
        <v>0</v>
      </c>
      <c r="AU311" s="8">
        <v>0</v>
      </c>
      <c r="AV311" s="8">
        <v>0</v>
      </c>
      <c r="AW311" s="8">
        <v>0</v>
      </c>
      <c r="AX311" s="8">
        <v>0</v>
      </c>
      <c r="AY311" s="8">
        <v>0</v>
      </c>
      <c r="AZ311" s="8">
        <v>0</v>
      </c>
      <c r="BA311" s="8">
        <v>0</v>
      </c>
      <c r="BB311" s="8">
        <v>0</v>
      </c>
      <c r="BC311" s="8">
        <v>0</v>
      </c>
      <c r="BD311" s="8">
        <v>0</v>
      </c>
      <c r="BE311" s="8">
        <v>0</v>
      </c>
      <c r="BF311" s="8">
        <v>0</v>
      </c>
      <c r="BG311" s="8">
        <v>0</v>
      </c>
      <c r="BH311" s="8">
        <v>0</v>
      </c>
      <c r="BI311" s="8">
        <v>0</v>
      </c>
      <c r="BJ311" s="8">
        <v>0</v>
      </c>
      <c r="BK311" s="8">
        <v>0</v>
      </c>
      <c r="BL311" s="8">
        <v>0</v>
      </c>
      <c r="BM311" s="8">
        <v>0</v>
      </c>
      <c r="BN311" s="8">
        <v>0</v>
      </c>
      <c r="BO311" s="8">
        <v>0</v>
      </c>
      <c r="BP311" s="8">
        <v>0</v>
      </c>
      <c r="BQ311" s="8">
        <v>0</v>
      </c>
      <c r="BR311" s="8">
        <v>0</v>
      </c>
      <c r="BS311" s="8">
        <v>0</v>
      </c>
    </row>
    <row r="312" spans="1:71" x14ac:dyDescent="0.25">
      <c r="A312" s="3" t="s">
        <v>66</v>
      </c>
      <c r="B312" s="8">
        <v>0</v>
      </c>
      <c r="C312" s="8">
        <v>0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0</v>
      </c>
      <c r="AG312" s="8">
        <v>0</v>
      </c>
      <c r="AH312" s="8">
        <v>0</v>
      </c>
      <c r="AI312" s="8">
        <v>0</v>
      </c>
      <c r="AJ312" s="8">
        <v>0</v>
      </c>
      <c r="AK312" s="8">
        <v>0</v>
      </c>
      <c r="AL312" s="8">
        <v>0</v>
      </c>
      <c r="AM312" s="8">
        <v>0</v>
      </c>
      <c r="AN312" s="8">
        <v>0</v>
      </c>
      <c r="AO312" s="8">
        <v>0</v>
      </c>
      <c r="AP312" s="8">
        <f>$E$262</f>
        <v>-5.7829713287632957E-3</v>
      </c>
      <c r="AQ312" s="8">
        <v>1</v>
      </c>
      <c r="AR312" s="8">
        <f>-$H$255</f>
        <v>1.1614028802823438E-2</v>
      </c>
      <c r="AS312" s="8">
        <f>$H$252</f>
        <v>-1.9987465893484571</v>
      </c>
      <c r="AT312" s="8">
        <f>$E$262</f>
        <v>-5.7829713287632957E-3</v>
      </c>
      <c r="AU312" s="8">
        <v>1</v>
      </c>
      <c r="AV312" s="8">
        <v>0</v>
      </c>
      <c r="AW312" s="8">
        <v>0</v>
      </c>
      <c r="AX312" s="8">
        <v>0</v>
      </c>
      <c r="AY312" s="8">
        <v>0</v>
      </c>
      <c r="AZ312" s="8">
        <v>0</v>
      </c>
      <c r="BA312" s="8">
        <v>0</v>
      </c>
      <c r="BB312" s="8">
        <v>0</v>
      </c>
      <c r="BC312" s="8">
        <v>0</v>
      </c>
      <c r="BD312" s="8">
        <v>0</v>
      </c>
      <c r="BE312" s="8">
        <v>0</v>
      </c>
      <c r="BF312" s="8">
        <v>0</v>
      </c>
      <c r="BG312" s="8">
        <v>0</v>
      </c>
      <c r="BH312" s="8">
        <v>0</v>
      </c>
      <c r="BI312" s="8">
        <v>0</v>
      </c>
      <c r="BJ312" s="8">
        <v>0</v>
      </c>
      <c r="BK312" s="8">
        <v>0</v>
      </c>
      <c r="BL312" s="8">
        <v>0</v>
      </c>
      <c r="BM312" s="8">
        <v>0</v>
      </c>
      <c r="BN312" s="8">
        <v>0</v>
      </c>
      <c r="BO312" s="8">
        <v>0</v>
      </c>
      <c r="BP312" s="8">
        <v>0</v>
      </c>
      <c r="BQ312" s="8">
        <v>0</v>
      </c>
      <c r="BR312" s="8">
        <v>0</v>
      </c>
      <c r="BS312" s="8">
        <v>0</v>
      </c>
    </row>
    <row r="313" spans="1:71" x14ac:dyDescent="0.25">
      <c r="A313" s="3" t="s">
        <v>67</v>
      </c>
      <c r="B313" s="8">
        <v>0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0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</v>
      </c>
      <c r="AE313" s="8">
        <v>0</v>
      </c>
      <c r="AF313" s="8">
        <v>0</v>
      </c>
      <c r="AG313" s="8">
        <v>0</v>
      </c>
      <c r="AH313" s="8">
        <v>0</v>
      </c>
      <c r="AI313" s="8">
        <v>0</v>
      </c>
      <c r="AJ313" s="8">
        <v>0</v>
      </c>
      <c r="AK313" s="8">
        <v>0</v>
      </c>
      <c r="AL313" s="8">
        <v>0</v>
      </c>
      <c r="AM313" s="8">
        <v>0</v>
      </c>
      <c r="AN313" s="8">
        <v>0</v>
      </c>
      <c r="AO313" s="8">
        <v>0</v>
      </c>
      <c r="AP313" s="8">
        <v>1</v>
      </c>
      <c r="AQ313" s="8">
        <f>-$H$261</f>
        <v>-38.4</v>
      </c>
      <c r="AR313" s="8">
        <v>-2</v>
      </c>
      <c r="AS313" s="8">
        <f>$H$258</f>
        <v>77.751869030980757</v>
      </c>
      <c r="AT313" s="8">
        <v>1</v>
      </c>
      <c r="AU313" s="8">
        <f>-$H$261</f>
        <v>-38.4</v>
      </c>
      <c r="AV313" s="8">
        <v>0</v>
      </c>
      <c r="AW313" s="8">
        <v>0</v>
      </c>
      <c r="AX313" s="8">
        <v>0</v>
      </c>
      <c r="AY313" s="8">
        <v>0</v>
      </c>
      <c r="AZ313" s="8">
        <v>0</v>
      </c>
      <c r="BA313" s="8">
        <v>0</v>
      </c>
      <c r="BB313" s="8">
        <v>0</v>
      </c>
      <c r="BC313" s="8">
        <v>0</v>
      </c>
      <c r="BD313" s="8">
        <v>0</v>
      </c>
      <c r="BE313" s="8">
        <v>0</v>
      </c>
      <c r="BF313" s="8">
        <v>0</v>
      </c>
      <c r="BG313" s="8">
        <v>0</v>
      </c>
      <c r="BH313" s="8">
        <v>0</v>
      </c>
      <c r="BI313" s="8">
        <v>0</v>
      </c>
      <c r="BJ313" s="8">
        <v>0</v>
      </c>
      <c r="BK313" s="8">
        <v>0</v>
      </c>
      <c r="BL313" s="8">
        <v>0</v>
      </c>
      <c r="BM313" s="8">
        <v>0</v>
      </c>
      <c r="BN313" s="8">
        <v>0</v>
      </c>
      <c r="BO313" s="8">
        <v>0</v>
      </c>
      <c r="BP313" s="8">
        <v>0</v>
      </c>
      <c r="BQ313" s="8">
        <v>0</v>
      </c>
      <c r="BR313" s="8">
        <v>0</v>
      </c>
      <c r="BS313" s="8">
        <v>0</v>
      </c>
    </row>
    <row r="314" spans="1:71" x14ac:dyDescent="0.25">
      <c r="A314" s="3" t="s">
        <v>68</v>
      </c>
      <c r="B314" s="8">
        <v>0</v>
      </c>
      <c r="C314" s="8">
        <v>0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0</v>
      </c>
      <c r="AL314" s="8">
        <v>0</v>
      </c>
      <c r="AM314" s="8">
        <v>0</v>
      </c>
      <c r="AN314" s="8">
        <v>0</v>
      </c>
      <c r="AO314" s="8">
        <v>0</v>
      </c>
      <c r="AP314" s="8">
        <v>0</v>
      </c>
      <c r="AQ314" s="8">
        <v>0</v>
      </c>
      <c r="AR314" s="8">
        <f>$E$262</f>
        <v>-5.7829713287632957E-3</v>
      </c>
      <c r="AS314" s="8">
        <v>1</v>
      </c>
      <c r="AT314" s="8">
        <f>-$H$255</f>
        <v>1.1614028802823438E-2</v>
      </c>
      <c r="AU314" s="8">
        <f>$H$252</f>
        <v>-1.9987465893484571</v>
      </c>
      <c r="AV314" s="8">
        <f>$E$262</f>
        <v>-5.7829713287632957E-3</v>
      </c>
      <c r="AW314" s="8">
        <v>1</v>
      </c>
      <c r="AX314" s="8">
        <v>0</v>
      </c>
      <c r="AY314" s="8">
        <v>0</v>
      </c>
      <c r="AZ314" s="8">
        <v>0</v>
      </c>
      <c r="BA314" s="8">
        <v>0</v>
      </c>
      <c r="BB314" s="8">
        <v>0</v>
      </c>
      <c r="BC314" s="8">
        <v>0</v>
      </c>
      <c r="BD314" s="8">
        <v>0</v>
      </c>
      <c r="BE314" s="8">
        <v>0</v>
      </c>
      <c r="BF314" s="8">
        <v>0</v>
      </c>
      <c r="BG314" s="8">
        <v>0</v>
      </c>
      <c r="BH314" s="8">
        <v>0</v>
      </c>
      <c r="BI314" s="8">
        <v>0</v>
      </c>
      <c r="BJ314" s="8">
        <v>0</v>
      </c>
      <c r="BK314" s="8">
        <v>0</v>
      </c>
      <c r="BL314" s="8">
        <v>0</v>
      </c>
      <c r="BM314" s="8">
        <v>0</v>
      </c>
      <c r="BN314" s="8">
        <v>0</v>
      </c>
      <c r="BO314" s="8">
        <v>0</v>
      </c>
      <c r="BP314" s="8">
        <v>0</v>
      </c>
      <c r="BQ314" s="8">
        <v>0</v>
      </c>
      <c r="BR314" s="8">
        <v>0</v>
      </c>
      <c r="BS314" s="8">
        <v>0</v>
      </c>
    </row>
    <row r="315" spans="1:71" x14ac:dyDescent="0.25">
      <c r="A315" s="3" t="s">
        <v>69</v>
      </c>
      <c r="B315" s="8">
        <v>0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0</v>
      </c>
      <c r="AJ315" s="8">
        <v>0</v>
      </c>
      <c r="AK315" s="8">
        <v>0</v>
      </c>
      <c r="AL315" s="8">
        <v>0</v>
      </c>
      <c r="AM315" s="8">
        <v>0</v>
      </c>
      <c r="AN315" s="8">
        <v>0</v>
      </c>
      <c r="AO315" s="8">
        <v>0</v>
      </c>
      <c r="AP315" s="8">
        <v>0</v>
      </c>
      <c r="AQ315" s="8">
        <v>0</v>
      </c>
      <c r="AR315" s="8">
        <v>1</v>
      </c>
      <c r="AS315" s="8">
        <f>-$H$261</f>
        <v>-38.4</v>
      </c>
      <c r="AT315" s="8">
        <v>-2</v>
      </c>
      <c r="AU315" s="8">
        <f>$H$258</f>
        <v>77.751869030980757</v>
      </c>
      <c r="AV315" s="8">
        <v>1</v>
      </c>
      <c r="AW315" s="8">
        <f>-$H$261</f>
        <v>-38.4</v>
      </c>
      <c r="AX315" s="8">
        <v>0</v>
      </c>
      <c r="AY315" s="8">
        <v>0</v>
      </c>
      <c r="AZ315" s="8">
        <v>0</v>
      </c>
      <c r="BA315" s="8">
        <v>0</v>
      </c>
      <c r="BB315" s="8">
        <v>0</v>
      </c>
      <c r="BC315" s="8">
        <v>0</v>
      </c>
      <c r="BD315" s="8">
        <v>0</v>
      </c>
      <c r="BE315" s="8">
        <v>0</v>
      </c>
      <c r="BF315" s="8">
        <v>0</v>
      </c>
      <c r="BG315" s="8">
        <v>0</v>
      </c>
      <c r="BH315" s="8">
        <v>0</v>
      </c>
      <c r="BI315" s="8">
        <v>0</v>
      </c>
      <c r="BJ315" s="8">
        <v>0</v>
      </c>
      <c r="BK315" s="8">
        <v>0</v>
      </c>
      <c r="BL315" s="8">
        <v>0</v>
      </c>
      <c r="BM315" s="8">
        <v>0</v>
      </c>
      <c r="BN315" s="8">
        <v>0</v>
      </c>
      <c r="BO315" s="8">
        <v>0</v>
      </c>
      <c r="BP315" s="8">
        <v>0</v>
      </c>
      <c r="BQ315" s="8">
        <v>0</v>
      </c>
      <c r="BR315" s="8">
        <v>0</v>
      </c>
      <c r="BS315" s="8">
        <v>0</v>
      </c>
    </row>
    <row r="316" spans="1:71" x14ac:dyDescent="0.25">
      <c r="A316" s="3" t="s">
        <v>70</v>
      </c>
      <c r="B316" s="8">
        <v>0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0</v>
      </c>
      <c r="AG316" s="8">
        <v>0</v>
      </c>
      <c r="AH316" s="8">
        <v>0</v>
      </c>
      <c r="AI316" s="8">
        <v>0</v>
      </c>
      <c r="AJ316" s="8">
        <v>0</v>
      </c>
      <c r="AK316" s="8">
        <v>0</v>
      </c>
      <c r="AL316" s="8">
        <v>0</v>
      </c>
      <c r="AM316" s="8">
        <v>0</v>
      </c>
      <c r="AN316" s="8">
        <v>0</v>
      </c>
      <c r="AO316" s="8">
        <v>0</v>
      </c>
      <c r="AP316" s="8">
        <v>0</v>
      </c>
      <c r="AQ316" s="8">
        <v>0</v>
      </c>
      <c r="AR316" s="8">
        <v>0</v>
      </c>
      <c r="AS316" s="8">
        <v>0</v>
      </c>
      <c r="AT316" s="8">
        <f>$E$262</f>
        <v>-5.7829713287632957E-3</v>
      </c>
      <c r="AU316" s="8">
        <v>1</v>
      </c>
      <c r="AV316" s="8">
        <f>-$H$255</f>
        <v>1.1614028802823438E-2</v>
      </c>
      <c r="AW316" s="8">
        <f>$H$252</f>
        <v>-1.9987465893484571</v>
      </c>
      <c r="AX316" s="8">
        <f>$E$262</f>
        <v>-5.7829713287632957E-3</v>
      </c>
      <c r="AY316" s="8">
        <v>1</v>
      </c>
      <c r="AZ316" s="8">
        <v>0</v>
      </c>
      <c r="BA316" s="8">
        <v>0</v>
      </c>
      <c r="BB316" s="8">
        <v>0</v>
      </c>
      <c r="BC316" s="8">
        <v>0</v>
      </c>
      <c r="BD316" s="8">
        <v>0</v>
      </c>
      <c r="BE316" s="8">
        <v>0</v>
      </c>
      <c r="BF316" s="8">
        <v>0</v>
      </c>
      <c r="BG316" s="8">
        <v>0</v>
      </c>
      <c r="BH316" s="8">
        <v>0</v>
      </c>
      <c r="BI316" s="8">
        <v>0</v>
      </c>
      <c r="BJ316" s="8">
        <v>0</v>
      </c>
      <c r="BK316" s="8">
        <v>0</v>
      </c>
      <c r="BL316" s="8">
        <v>0</v>
      </c>
      <c r="BM316" s="8">
        <v>0</v>
      </c>
      <c r="BN316" s="8">
        <v>0</v>
      </c>
      <c r="BO316" s="8">
        <v>0</v>
      </c>
      <c r="BP316" s="8">
        <v>0</v>
      </c>
      <c r="BQ316" s="8">
        <v>0</v>
      </c>
      <c r="BR316" s="8">
        <v>0</v>
      </c>
      <c r="BS316" s="8">
        <v>0</v>
      </c>
    </row>
    <row r="317" spans="1:71" x14ac:dyDescent="0.25">
      <c r="A317" s="3" t="s">
        <v>71</v>
      </c>
      <c r="B317" s="8">
        <v>0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0</v>
      </c>
      <c r="AG317" s="8">
        <v>0</v>
      </c>
      <c r="AH317" s="8">
        <v>0</v>
      </c>
      <c r="AI317" s="8">
        <v>0</v>
      </c>
      <c r="AJ317" s="8">
        <v>0</v>
      </c>
      <c r="AK317" s="8">
        <v>0</v>
      </c>
      <c r="AL317" s="8">
        <v>0</v>
      </c>
      <c r="AM317" s="8">
        <v>0</v>
      </c>
      <c r="AN317" s="8">
        <v>0</v>
      </c>
      <c r="AO317" s="8">
        <v>0</v>
      </c>
      <c r="AP317" s="8">
        <v>0</v>
      </c>
      <c r="AQ317" s="8">
        <v>0</v>
      </c>
      <c r="AR317" s="8">
        <v>0</v>
      </c>
      <c r="AS317" s="8">
        <v>0</v>
      </c>
      <c r="AT317" s="8">
        <v>1</v>
      </c>
      <c r="AU317" s="8">
        <f>-$H$261</f>
        <v>-38.4</v>
      </c>
      <c r="AV317" s="8">
        <v>-2</v>
      </c>
      <c r="AW317" s="8">
        <f>$H$258</f>
        <v>77.751869030980757</v>
      </c>
      <c r="AX317" s="8">
        <v>1</v>
      </c>
      <c r="AY317" s="8">
        <f>-$H$261</f>
        <v>-38.4</v>
      </c>
      <c r="AZ317" s="8">
        <v>0</v>
      </c>
      <c r="BA317" s="8">
        <v>0</v>
      </c>
      <c r="BB317" s="8">
        <v>0</v>
      </c>
      <c r="BC317" s="8">
        <v>0</v>
      </c>
      <c r="BD317" s="8">
        <v>0</v>
      </c>
      <c r="BE317" s="8">
        <v>0</v>
      </c>
      <c r="BF317" s="8">
        <v>0</v>
      </c>
      <c r="BG317" s="8">
        <v>0</v>
      </c>
      <c r="BH317" s="8">
        <v>0</v>
      </c>
      <c r="BI317" s="8">
        <v>0</v>
      </c>
      <c r="BJ317" s="8">
        <v>0</v>
      </c>
      <c r="BK317" s="8">
        <v>0</v>
      </c>
      <c r="BL317" s="8">
        <v>0</v>
      </c>
      <c r="BM317" s="8">
        <v>0</v>
      </c>
      <c r="BN317" s="8">
        <v>0</v>
      </c>
      <c r="BO317" s="8">
        <v>0</v>
      </c>
      <c r="BP317" s="8">
        <v>0</v>
      </c>
      <c r="BQ317" s="8">
        <v>0</v>
      </c>
      <c r="BR317" s="8">
        <v>0</v>
      </c>
      <c r="BS317" s="8">
        <v>0</v>
      </c>
    </row>
    <row r="318" spans="1:71" x14ac:dyDescent="0.25">
      <c r="A318" s="3" t="s">
        <v>72</v>
      </c>
      <c r="B318" s="8">
        <v>0</v>
      </c>
      <c r="C318" s="8">
        <v>0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  <c r="P318" s="8">
        <v>0</v>
      </c>
      <c r="Q318" s="8">
        <v>0</v>
      </c>
      <c r="R318" s="8">
        <v>0</v>
      </c>
      <c r="S318" s="8">
        <v>0</v>
      </c>
      <c r="T318" s="8">
        <v>0</v>
      </c>
      <c r="U318" s="8">
        <v>0</v>
      </c>
      <c r="V318" s="8">
        <v>0</v>
      </c>
      <c r="W318" s="8">
        <v>0</v>
      </c>
      <c r="X318" s="8">
        <v>0</v>
      </c>
      <c r="Y318" s="8">
        <v>0</v>
      </c>
      <c r="Z318" s="8">
        <v>0</v>
      </c>
      <c r="AA318" s="8">
        <v>0</v>
      </c>
      <c r="AB318" s="8">
        <v>0</v>
      </c>
      <c r="AC318" s="8">
        <v>0</v>
      </c>
      <c r="AD318" s="8">
        <v>0</v>
      </c>
      <c r="AE318" s="8">
        <v>0</v>
      </c>
      <c r="AF318" s="8">
        <v>0</v>
      </c>
      <c r="AG318" s="8">
        <v>0</v>
      </c>
      <c r="AH318" s="8">
        <v>0</v>
      </c>
      <c r="AI318" s="8">
        <v>0</v>
      </c>
      <c r="AJ318" s="8">
        <v>0</v>
      </c>
      <c r="AK318" s="8">
        <v>0</v>
      </c>
      <c r="AL318" s="8">
        <v>0</v>
      </c>
      <c r="AM318" s="8">
        <v>0</v>
      </c>
      <c r="AN318" s="8">
        <v>0</v>
      </c>
      <c r="AO318" s="8">
        <v>0</v>
      </c>
      <c r="AP318" s="8">
        <v>0</v>
      </c>
      <c r="AQ318" s="8">
        <v>0</v>
      </c>
      <c r="AR318" s="8">
        <v>0</v>
      </c>
      <c r="AS318" s="8">
        <v>0</v>
      </c>
      <c r="AT318" s="8">
        <v>0</v>
      </c>
      <c r="AU318" s="8">
        <v>0</v>
      </c>
      <c r="AV318" s="8">
        <f>$E$262</f>
        <v>-5.7829713287632957E-3</v>
      </c>
      <c r="AW318" s="8">
        <v>1</v>
      </c>
      <c r="AX318" s="8">
        <f>-$H$255</f>
        <v>1.1614028802823438E-2</v>
      </c>
      <c r="AY318" s="8">
        <f>$H$252</f>
        <v>-1.9987465893484571</v>
      </c>
      <c r="AZ318" s="8">
        <f>$E$262</f>
        <v>-5.7829713287632957E-3</v>
      </c>
      <c r="BA318" s="8">
        <v>1</v>
      </c>
      <c r="BB318" s="8">
        <v>0</v>
      </c>
      <c r="BC318" s="8">
        <v>0</v>
      </c>
      <c r="BD318" s="8">
        <v>0</v>
      </c>
      <c r="BE318" s="8">
        <v>0</v>
      </c>
      <c r="BF318" s="8">
        <v>0</v>
      </c>
      <c r="BG318" s="8">
        <v>0</v>
      </c>
      <c r="BH318" s="8">
        <v>0</v>
      </c>
      <c r="BI318" s="8">
        <v>0</v>
      </c>
      <c r="BJ318" s="8">
        <v>0</v>
      </c>
      <c r="BK318" s="8">
        <v>0</v>
      </c>
      <c r="BL318" s="8">
        <v>0</v>
      </c>
      <c r="BM318" s="8">
        <v>0</v>
      </c>
      <c r="BN318" s="8">
        <v>0</v>
      </c>
      <c r="BO318" s="8">
        <v>0</v>
      </c>
      <c r="BP318" s="8">
        <v>0</v>
      </c>
      <c r="BQ318" s="8">
        <v>0</v>
      </c>
      <c r="BR318" s="8">
        <v>0</v>
      </c>
      <c r="BS318" s="8">
        <v>0</v>
      </c>
    </row>
    <row r="319" spans="1:71" x14ac:dyDescent="0.25">
      <c r="A319" s="3" t="s">
        <v>73</v>
      </c>
      <c r="B319" s="8">
        <v>0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0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0</v>
      </c>
      <c r="AD319" s="8">
        <v>0</v>
      </c>
      <c r="AE319" s="8">
        <v>0</v>
      </c>
      <c r="AF319" s="8">
        <v>0</v>
      </c>
      <c r="AG319" s="8">
        <v>0</v>
      </c>
      <c r="AH319" s="8">
        <v>0</v>
      </c>
      <c r="AI319" s="8">
        <v>0</v>
      </c>
      <c r="AJ319" s="8">
        <v>0</v>
      </c>
      <c r="AK319" s="8">
        <v>0</v>
      </c>
      <c r="AL319" s="8">
        <v>0</v>
      </c>
      <c r="AM319" s="8">
        <v>0</v>
      </c>
      <c r="AN319" s="8">
        <v>0</v>
      </c>
      <c r="AO319" s="8">
        <v>0</v>
      </c>
      <c r="AP319" s="8">
        <v>0</v>
      </c>
      <c r="AQ319" s="8">
        <v>0</v>
      </c>
      <c r="AR319" s="8">
        <v>0</v>
      </c>
      <c r="AS319" s="8">
        <v>0</v>
      </c>
      <c r="AT319" s="8">
        <v>0</v>
      </c>
      <c r="AU319" s="8">
        <v>0</v>
      </c>
      <c r="AV319" s="8">
        <v>1</v>
      </c>
      <c r="AW319" s="8">
        <f>-$H$261</f>
        <v>-38.4</v>
      </c>
      <c r="AX319" s="8">
        <v>-2</v>
      </c>
      <c r="AY319" s="8">
        <f>$H$258</f>
        <v>77.751869030980757</v>
      </c>
      <c r="AZ319" s="8">
        <v>1</v>
      </c>
      <c r="BA319" s="8">
        <f>-$H$261</f>
        <v>-38.4</v>
      </c>
      <c r="BB319" s="8">
        <v>0</v>
      </c>
      <c r="BC319" s="8">
        <v>0</v>
      </c>
      <c r="BD319" s="8">
        <v>0</v>
      </c>
      <c r="BE319" s="8">
        <v>0</v>
      </c>
      <c r="BF319" s="8">
        <v>0</v>
      </c>
      <c r="BG319" s="8">
        <v>0</v>
      </c>
      <c r="BH319" s="8">
        <v>0</v>
      </c>
      <c r="BI319" s="8">
        <v>0</v>
      </c>
      <c r="BJ319" s="8">
        <v>0</v>
      </c>
      <c r="BK319" s="8">
        <v>0</v>
      </c>
      <c r="BL319" s="8">
        <v>0</v>
      </c>
      <c r="BM319" s="8">
        <v>0</v>
      </c>
      <c r="BN319" s="8">
        <v>0</v>
      </c>
      <c r="BO319" s="8">
        <v>0</v>
      </c>
      <c r="BP319" s="8">
        <v>0</v>
      </c>
      <c r="BQ319" s="8">
        <v>0</v>
      </c>
      <c r="BR319" s="8">
        <v>0</v>
      </c>
      <c r="BS319" s="8">
        <v>0</v>
      </c>
    </row>
    <row r="320" spans="1:71" x14ac:dyDescent="0.25">
      <c r="A320" s="3" t="s">
        <v>74</v>
      </c>
      <c r="B320" s="8">
        <v>0</v>
      </c>
      <c r="C320" s="8">
        <v>0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8">
        <v>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  <c r="P320" s="8">
        <v>0</v>
      </c>
      <c r="Q320" s="8">
        <v>0</v>
      </c>
      <c r="R320" s="8">
        <v>0</v>
      </c>
      <c r="S320" s="8">
        <v>0</v>
      </c>
      <c r="T320" s="8">
        <v>0</v>
      </c>
      <c r="U320" s="8">
        <v>0</v>
      </c>
      <c r="V320" s="8">
        <v>0</v>
      </c>
      <c r="W320" s="8">
        <v>0</v>
      </c>
      <c r="X320" s="8">
        <v>0</v>
      </c>
      <c r="Y320" s="8">
        <v>0</v>
      </c>
      <c r="Z320" s="8">
        <v>0</v>
      </c>
      <c r="AA320" s="8">
        <v>0</v>
      </c>
      <c r="AB320" s="8">
        <v>0</v>
      </c>
      <c r="AC320" s="8">
        <v>0</v>
      </c>
      <c r="AD320" s="8">
        <v>0</v>
      </c>
      <c r="AE320" s="8">
        <v>0</v>
      </c>
      <c r="AF320" s="8">
        <v>0</v>
      </c>
      <c r="AG320" s="8">
        <v>0</v>
      </c>
      <c r="AH320" s="8">
        <v>0</v>
      </c>
      <c r="AI320" s="8">
        <v>0</v>
      </c>
      <c r="AJ320" s="8">
        <v>0</v>
      </c>
      <c r="AK320" s="8">
        <v>0</v>
      </c>
      <c r="AL320" s="8">
        <v>0</v>
      </c>
      <c r="AM320" s="8">
        <v>0</v>
      </c>
      <c r="AN320" s="8">
        <v>0</v>
      </c>
      <c r="AO320" s="8">
        <v>0</v>
      </c>
      <c r="AP320" s="8">
        <v>0</v>
      </c>
      <c r="AQ320" s="8">
        <v>0</v>
      </c>
      <c r="AR320" s="8">
        <v>0</v>
      </c>
      <c r="AS320" s="8">
        <v>0</v>
      </c>
      <c r="AT320" s="8">
        <v>0</v>
      </c>
      <c r="AU320" s="8">
        <v>0</v>
      </c>
      <c r="AV320" s="8">
        <v>0</v>
      </c>
      <c r="AW320" s="8">
        <v>0</v>
      </c>
      <c r="AX320" s="8">
        <f>$E$262</f>
        <v>-5.7829713287632957E-3</v>
      </c>
      <c r="AY320" s="8">
        <v>1</v>
      </c>
      <c r="AZ320" s="8">
        <f>-$H$255</f>
        <v>1.1614028802823438E-2</v>
      </c>
      <c r="BA320" s="8">
        <f>$H$252</f>
        <v>-1.9987465893484571</v>
      </c>
      <c r="BB320" s="8">
        <f>$E$262</f>
        <v>-5.7829713287632957E-3</v>
      </c>
      <c r="BC320" s="8">
        <v>1</v>
      </c>
      <c r="BD320" s="8">
        <v>0</v>
      </c>
      <c r="BE320" s="8">
        <v>0</v>
      </c>
      <c r="BF320" s="8">
        <v>0</v>
      </c>
      <c r="BG320" s="8">
        <v>0</v>
      </c>
      <c r="BH320" s="8">
        <v>0</v>
      </c>
      <c r="BI320" s="8">
        <v>0</v>
      </c>
      <c r="BJ320" s="8">
        <v>0</v>
      </c>
      <c r="BK320" s="8">
        <v>0</v>
      </c>
      <c r="BL320" s="8">
        <v>0</v>
      </c>
      <c r="BM320" s="8">
        <v>0</v>
      </c>
      <c r="BN320" s="8">
        <v>0</v>
      </c>
      <c r="BO320" s="8">
        <v>0</v>
      </c>
      <c r="BP320" s="8">
        <v>0</v>
      </c>
      <c r="BQ320" s="8">
        <v>0</v>
      </c>
      <c r="BR320" s="8">
        <v>0</v>
      </c>
      <c r="BS320" s="8">
        <v>0</v>
      </c>
    </row>
    <row r="321" spans="1:71" x14ac:dyDescent="0.25">
      <c r="A321" s="3" t="s">
        <v>75</v>
      </c>
      <c r="B321" s="8">
        <v>0</v>
      </c>
      <c r="C321" s="8">
        <v>0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0</v>
      </c>
      <c r="AJ321" s="8">
        <v>0</v>
      </c>
      <c r="AK321" s="8">
        <v>0</v>
      </c>
      <c r="AL321" s="8">
        <v>0</v>
      </c>
      <c r="AM321" s="8">
        <v>0</v>
      </c>
      <c r="AN321" s="8">
        <v>0</v>
      </c>
      <c r="AO321" s="8">
        <v>0</v>
      </c>
      <c r="AP321" s="8">
        <v>0</v>
      </c>
      <c r="AQ321" s="8">
        <v>0</v>
      </c>
      <c r="AR321" s="8">
        <v>0</v>
      </c>
      <c r="AS321" s="8">
        <v>0</v>
      </c>
      <c r="AT321" s="8">
        <v>0</v>
      </c>
      <c r="AU321" s="8">
        <v>0</v>
      </c>
      <c r="AV321" s="8">
        <v>0</v>
      </c>
      <c r="AW321" s="8">
        <v>0</v>
      </c>
      <c r="AX321" s="8">
        <v>1</v>
      </c>
      <c r="AY321" s="8">
        <f>-$H$261</f>
        <v>-38.4</v>
      </c>
      <c r="AZ321" s="8">
        <v>-2</v>
      </c>
      <c r="BA321" s="8">
        <f>$H$258</f>
        <v>77.751869030980757</v>
      </c>
      <c r="BB321" s="8">
        <v>1</v>
      </c>
      <c r="BC321" s="8">
        <f>-$H$261</f>
        <v>-38.4</v>
      </c>
      <c r="BD321" s="8">
        <v>0</v>
      </c>
      <c r="BE321" s="8">
        <v>0</v>
      </c>
      <c r="BF321" s="8">
        <v>0</v>
      </c>
      <c r="BG321" s="8">
        <v>0</v>
      </c>
      <c r="BH321" s="8">
        <v>0</v>
      </c>
      <c r="BI321" s="8">
        <v>0</v>
      </c>
      <c r="BJ321" s="8">
        <v>0</v>
      </c>
      <c r="BK321" s="8">
        <v>0</v>
      </c>
      <c r="BL321" s="8">
        <v>0</v>
      </c>
      <c r="BM321" s="8">
        <v>0</v>
      </c>
      <c r="BN321" s="8">
        <v>0</v>
      </c>
      <c r="BO321" s="8">
        <v>0</v>
      </c>
      <c r="BP321" s="8">
        <v>0</v>
      </c>
      <c r="BQ321" s="8">
        <v>0</v>
      </c>
      <c r="BR321" s="8">
        <v>0</v>
      </c>
      <c r="BS321" s="8">
        <v>0</v>
      </c>
    </row>
    <row r="322" spans="1:71" x14ac:dyDescent="0.25">
      <c r="A322" s="3" t="s">
        <v>175</v>
      </c>
      <c r="B322" s="8">
        <v>0</v>
      </c>
      <c r="C322" s="8">
        <v>0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  <c r="P322" s="8">
        <v>0</v>
      </c>
      <c r="Q322" s="8">
        <v>0</v>
      </c>
      <c r="R322" s="8">
        <v>0</v>
      </c>
      <c r="S322" s="8">
        <v>0</v>
      </c>
      <c r="T322" s="8">
        <v>0</v>
      </c>
      <c r="U322" s="8">
        <v>0</v>
      </c>
      <c r="V322" s="8">
        <v>0</v>
      </c>
      <c r="W322" s="8">
        <v>0</v>
      </c>
      <c r="X322" s="8">
        <v>0</v>
      </c>
      <c r="Y322" s="8">
        <v>0</v>
      </c>
      <c r="Z322" s="8">
        <v>0</v>
      </c>
      <c r="AA322" s="8">
        <v>0</v>
      </c>
      <c r="AB322" s="8">
        <v>0</v>
      </c>
      <c r="AC322" s="8">
        <v>0</v>
      </c>
      <c r="AD322" s="8">
        <v>0</v>
      </c>
      <c r="AE322" s="8">
        <v>0</v>
      </c>
      <c r="AF322" s="8">
        <v>0</v>
      </c>
      <c r="AG322" s="8">
        <v>0</v>
      </c>
      <c r="AH322" s="8">
        <v>0</v>
      </c>
      <c r="AI322" s="8">
        <v>0</v>
      </c>
      <c r="AJ322" s="8">
        <v>0</v>
      </c>
      <c r="AK322" s="8">
        <v>0</v>
      </c>
      <c r="AL322" s="8">
        <v>0</v>
      </c>
      <c r="AM322" s="8">
        <v>0</v>
      </c>
      <c r="AN322" s="8">
        <v>0</v>
      </c>
      <c r="AO322" s="8">
        <v>0</v>
      </c>
      <c r="AP322" s="8">
        <v>0</v>
      </c>
      <c r="AQ322" s="8">
        <v>0</v>
      </c>
      <c r="AR322" s="8">
        <v>0</v>
      </c>
      <c r="AS322" s="8">
        <v>0</v>
      </c>
      <c r="AT322" s="8">
        <v>0</v>
      </c>
      <c r="AU322" s="8">
        <v>0</v>
      </c>
      <c r="AV322" s="8">
        <v>0</v>
      </c>
      <c r="AW322" s="8">
        <v>0</v>
      </c>
      <c r="AX322" s="8">
        <v>0</v>
      </c>
      <c r="AY322" s="8">
        <v>0</v>
      </c>
      <c r="AZ322" s="8">
        <f>$E$262</f>
        <v>-5.7829713287632957E-3</v>
      </c>
      <c r="BA322" s="8">
        <v>1</v>
      </c>
      <c r="BB322" s="8">
        <f>-$H$255</f>
        <v>1.1614028802823438E-2</v>
      </c>
      <c r="BC322" s="8">
        <f>$H$252</f>
        <v>-1.9987465893484571</v>
      </c>
      <c r="BD322" s="8">
        <f>$E$262</f>
        <v>-5.7829713287632957E-3</v>
      </c>
      <c r="BE322" s="8">
        <v>1</v>
      </c>
      <c r="BF322" s="8">
        <v>0</v>
      </c>
      <c r="BG322" s="8">
        <v>0</v>
      </c>
      <c r="BH322" s="8">
        <v>0</v>
      </c>
      <c r="BI322" s="8">
        <v>0</v>
      </c>
      <c r="BJ322" s="8">
        <v>0</v>
      </c>
      <c r="BK322" s="8">
        <v>0</v>
      </c>
      <c r="BL322" s="8">
        <v>0</v>
      </c>
      <c r="BM322" s="8">
        <v>0</v>
      </c>
      <c r="BN322" s="8">
        <v>0</v>
      </c>
      <c r="BO322" s="8">
        <v>0</v>
      </c>
      <c r="BP322" s="8">
        <v>0</v>
      </c>
      <c r="BQ322" s="8">
        <v>0</v>
      </c>
      <c r="BR322" s="8">
        <v>0</v>
      </c>
      <c r="BS322" s="8">
        <v>0</v>
      </c>
    </row>
    <row r="323" spans="1:71" x14ac:dyDescent="0.25">
      <c r="A323" s="3" t="s">
        <v>176</v>
      </c>
      <c r="B323" s="8">
        <v>0</v>
      </c>
      <c r="C323" s="8">
        <v>0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  <c r="P323" s="8">
        <v>0</v>
      </c>
      <c r="Q323" s="8">
        <v>0</v>
      </c>
      <c r="R323" s="8">
        <v>0</v>
      </c>
      <c r="S323" s="8">
        <v>0</v>
      </c>
      <c r="T323" s="8">
        <v>0</v>
      </c>
      <c r="U323" s="8">
        <v>0</v>
      </c>
      <c r="V323" s="8">
        <v>0</v>
      </c>
      <c r="W323" s="8">
        <v>0</v>
      </c>
      <c r="X323" s="8">
        <v>0</v>
      </c>
      <c r="Y323" s="8">
        <v>0</v>
      </c>
      <c r="Z323" s="8">
        <v>0</v>
      </c>
      <c r="AA323" s="8">
        <v>0</v>
      </c>
      <c r="AB323" s="8">
        <v>0</v>
      </c>
      <c r="AC323" s="8">
        <v>0</v>
      </c>
      <c r="AD323" s="8">
        <v>0</v>
      </c>
      <c r="AE323" s="8">
        <v>0</v>
      </c>
      <c r="AF323" s="8">
        <v>0</v>
      </c>
      <c r="AG323" s="8">
        <v>0</v>
      </c>
      <c r="AH323" s="8">
        <v>0</v>
      </c>
      <c r="AI323" s="8">
        <v>0</v>
      </c>
      <c r="AJ323" s="8">
        <v>0</v>
      </c>
      <c r="AK323" s="8">
        <v>0</v>
      </c>
      <c r="AL323" s="8">
        <v>0</v>
      </c>
      <c r="AM323" s="8">
        <v>0</v>
      </c>
      <c r="AN323" s="8">
        <v>0</v>
      </c>
      <c r="AO323" s="8">
        <v>0</v>
      </c>
      <c r="AP323" s="8">
        <v>0</v>
      </c>
      <c r="AQ323" s="8">
        <v>0</v>
      </c>
      <c r="AR323" s="8">
        <v>0</v>
      </c>
      <c r="AS323" s="8">
        <v>0</v>
      </c>
      <c r="AT323" s="8">
        <v>0</v>
      </c>
      <c r="AU323" s="8">
        <v>0</v>
      </c>
      <c r="AV323" s="8">
        <v>0</v>
      </c>
      <c r="AW323" s="8">
        <v>0</v>
      </c>
      <c r="AX323" s="8">
        <v>0</v>
      </c>
      <c r="AY323" s="8">
        <v>0</v>
      </c>
      <c r="AZ323" s="8">
        <v>1</v>
      </c>
      <c r="BA323" s="8">
        <f>-$H$261</f>
        <v>-38.4</v>
      </c>
      <c r="BB323" s="8">
        <v>-2</v>
      </c>
      <c r="BC323" s="8">
        <f>$H$258</f>
        <v>77.751869030980757</v>
      </c>
      <c r="BD323" s="8">
        <v>1</v>
      </c>
      <c r="BE323" s="8">
        <f>-$H$261</f>
        <v>-38.4</v>
      </c>
      <c r="BF323" s="8">
        <v>0</v>
      </c>
      <c r="BG323" s="8">
        <v>0</v>
      </c>
      <c r="BH323" s="8">
        <v>0</v>
      </c>
      <c r="BI323" s="8">
        <v>0</v>
      </c>
      <c r="BJ323" s="8">
        <v>0</v>
      </c>
      <c r="BK323" s="8">
        <v>0</v>
      </c>
      <c r="BL323" s="8">
        <v>0</v>
      </c>
      <c r="BM323" s="8">
        <v>0</v>
      </c>
      <c r="BN323" s="8">
        <v>0</v>
      </c>
      <c r="BO323" s="8">
        <v>0</v>
      </c>
      <c r="BP323" s="8">
        <v>0</v>
      </c>
      <c r="BQ323" s="8">
        <v>0</v>
      </c>
      <c r="BR323" s="8">
        <v>0</v>
      </c>
      <c r="BS323" s="8">
        <v>0</v>
      </c>
    </row>
    <row r="324" spans="1:71" x14ac:dyDescent="0.25">
      <c r="A324" s="3" t="s">
        <v>159</v>
      </c>
      <c r="B324" s="8">
        <v>0</v>
      </c>
      <c r="C324" s="8">
        <v>0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  <c r="P324" s="8">
        <v>0</v>
      </c>
      <c r="Q324" s="8">
        <v>0</v>
      </c>
      <c r="R324" s="8">
        <v>0</v>
      </c>
      <c r="S324" s="8">
        <v>0</v>
      </c>
      <c r="T324" s="8">
        <v>0</v>
      </c>
      <c r="U324" s="8">
        <v>0</v>
      </c>
      <c r="V324" s="8">
        <v>0</v>
      </c>
      <c r="W324" s="8">
        <v>0</v>
      </c>
      <c r="X324" s="8">
        <v>0</v>
      </c>
      <c r="Y324" s="8">
        <v>0</v>
      </c>
      <c r="Z324" s="8">
        <v>0</v>
      </c>
      <c r="AA324" s="8">
        <v>0</v>
      </c>
      <c r="AB324" s="8">
        <v>0</v>
      </c>
      <c r="AC324" s="8">
        <v>0</v>
      </c>
      <c r="AD324" s="8">
        <v>0</v>
      </c>
      <c r="AE324" s="8">
        <v>0</v>
      </c>
      <c r="AF324" s="8">
        <v>0</v>
      </c>
      <c r="AG324" s="8">
        <v>0</v>
      </c>
      <c r="AH324" s="8">
        <v>0</v>
      </c>
      <c r="AI324" s="8">
        <v>0</v>
      </c>
      <c r="AJ324" s="8">
        <v>0</v>
      </c>
      <c r="AK324" s="8">
        <v>0</v>
      </c>
      <c r="AL324" s="8">
        <v>0</v>
      </c>
      <c r="AM324" s="8">
        <v>0</v>
      </c>
      <c r="AN324" s="8">
        <v>0</v>
      </c>
      <c r="AO324" s="8">
        <v>0</v>
      </c>
      <c r="AP324" s="8">
        <v>0</v>
      </c>
      <c r="AQ324" s="8">
        <v>0</v>
      </c>
      <c r="AR324" s="8">
        <v>0</v>
      </c>
      <c r="AS324" s="8">
        <v>0</v>
      </c>
      <c r="AT324" s="8">
        <v>0</v>
      </c>
      <c r="AU324" s="8">
        <v>0</v>
      </c>
      <c r="AV324" s="8">
        <v>0</v>
      </c>
      <c r="AW324" s="8">
        <v>0</v>
      </c>
      <c r="AX324" s="8">
        <v>0</v>
      </c>
      <c r="AY324" s="8">
        <v>0</v>
      </c>
      <c r="AZ324" s="8">
        <v>0</v>
      </c>
      <c r="BA324" s="8">
        <v>0</v>
      </c>
      <c r="BB324" s="8">
        <f>$E$262</f>
        <v>-5.7829713287632957E-3</v>
      </c>
      <c r="BC324" s="8">
        <v>1</v>
      </c>
      <c r="BD324" s="8">
        <f>-$H$255</f>
        <v>1.1614028802823438E-2</v>
      </c>
      <c r="BE324" s="8">
        <f>$H$252</f>
        <v>-1.9987465893484571</v>
      </c>
      <c r="BF324" s="8">
        <f>$E$262</f>
        <v>-5.7829713287632957E-3</v>
      </c>
      <c r="BG324" s="8">
        <v>1</v>
      </c>
      <c r="BH324" s="8">
        <v>0</v>
      </c>
      <c r="BI324" s="8">
        <v>0</v>
      </c>
      <c r="BJ324" s="8">
        <v>0</v>
      </c>
      <c r="BK324" s="8">
        <v>0</v>
      </c>
      <c r="BL324" s="8">
        <v>0</v>
      </c>
      <c r="BM324" s="8">
        <v>0</v>
      </c>
      <c r="BN324" s="8">
        <v>0</v>
      </c>
      <c r="BO324" s="8">
        <v>0</v>
      </c>
      <c r="BP324" s="8">
        <v>0</v>
      </c>
      <c r="BQ324" s="8">
        <v>0</v>
      </c>
      <c r="BR324" s="8">
        <v>0</v>
      </c>
      <c r="BS324" s="8">
        <v>0</v>
      </c>
    </row>
    <row r="325" spans="1:71" x14ac:dyDescent="0.25">
      <c r="A325" s="3" t="s">
        <v>160</v>
      </c>
      <c r="B325" s="8">
        <v>0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0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8">
        <v>0</v>
      </c>
      <c r="V325" s="8">
        <v>0</v>
      </c>
      <c r="W325" s="8">
        <v>0</v>
      </c>
      <c r="X325" s="8">
        <v>0</v>
      </c>
      <c r="Y325" s="8">
        <v>0</v>
      </c>
      <c r="Z325" s="8">
        <v>0</v>
      </c>
      <c r="AA325" s="8">
        <v>0</v>
      </c>
      <c r="AB325" s="8">
        <v>0</v>
      </c>
      <c r="AC325" s="8">
        <v>0</v>
      </c>
      <c r="AD325" s="8">
        <v>0</v>
      </c>
      <c r="AE325" s="8">
        <v>0</v>
      </c>
      <c r="AF325" s="8">
        <v>0</v>
      </c>
      <c r="AG325" s="8">
        <v>0</v>
      </c>
      <c r="AH325" s="8">
        <v>0</v>
      </c>
      <c r="AI325" s="8">
        <v>0</v>
      </c>
      <c r="AJ325" s="8">
        <v>0</v>
      </c>
      <c r="AK325" s="8">
        <v>0</v>
      </c>
      <c r="AL325" s="8">
        <v>0</v>
      </c>
      <c r="AM325" s="8">
        <v>0</v>
      </c>
      <c r="AN325" s="8">
        <v>0</v>
      </c>
      <c r="AO325" s="8">
        <v>0</v>
      </c>
      <c r="AP325" s="8">
        <v>0</v>
      </c>
      <c r="AQ325" s="8">
        <v>0</v>
      </c>
      <c r="AR325" s="8">
        <v>0</v>
      </c>
      <c r="AS325" s="8">
        <v>0</v>
      </c>
      <c r="AT325" s="8">
        <v>0</v>
      </c>
      <c r="AU325" s="8">
        <v>0</v>
      </c>
      <c r="AV325" s="8">
        <v>0</v>
      </c>
      <c r="AW325" s="8">
        <v>0</v>
      </c>
      <c r="AX325" s="8">
        <v>0</v>
      </c>
      <c r="AY325" s="8">
        <v>0</v>
      </c>
      <c r="AZ325" s="8">
        <v>0</v>
      </c>
      <c r="BA325" s="8">
        <v>0</v>
      </c>
      <c r="BB325" s="8">
        <v>1</v>
      </c>
      <c r="BC325" s="8">
        <f>-$H$261</f>
        <v>-38.4</v>
      </c>
      <c r="BD325" s="8">
        <v>-2</v>
      </c>
      <c r="BE325" s="8">
        <f>$H$258</f>
        <v>77.751869030980757</v>
      </c>
      <c r="BF325" s="8">
        <v>1</v>
      </c>
      <c r="BG325" s="8">
        <f>-$H$261</f>
        <v>-38.4</v>
      </c>
      <c r="BH325" s="8">
        <v>0</v>
      </c>
      <c r="BI325" s="8">
        <v>0</v>
      </c>
      <c r="BJ325" s="8">
        <v>0</v>
      </c>
      <c r="BK325" s="8">
        <v>0</v>
      </c>
      <c r="BL325" s="8">
        <v>0</v>
      </c>
      <c r="BM325" s="8">
        <v>0</v>
      </c>
      <c r="BN325" s="8">
        <v>0</v>
      </c>
      <c r="BO325" s="8">
        <v>0</v>
      </c>
      <c r="BP325" s="8">
        <v>0</v>
      </c>
      <c r="BQ325" s="8">
        <v>0</v>
      </c>
      <c r="BR325" s="8">
        <v>0</v>
      </c>
      <c r="BS325" s="8">
        <v>0</v>
      </c>
    </row>
    <row r="326" spans="1:71" x14ac:dyDescent="0.25">
      <c r="A326" s="3" t="s">
        <v>161</v>
      </c>
      <c r="B326" s="8">
        <v>0</v>
      </c>
      <c r="C326" s="8">
        <v>0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  <c r="N326" s="8">
        <v>0</v>
      </c>
      <c r="O326" s="8">
        <v>0</v>
      </c>
      <c r="P326" s="8">
        <v>0</v>
      </c>
      <c r="Q326" s="8">
        <v>0</v>
      </c>
      <c r="R326" s="8">
        <v>0</v>
      </c>
      <c r="S326" s="8">
        <v>0</v>
      </c>
      <c r="T326" s="8">
        <v>0</v>
      </c>
      <c r="U326" s="8">
        <v>0</v>
      </c>
      <c r="V326" s="8">
        <v>0</v>
      </c>
      <c r="W326" s="8">
        <v>0</v>
      </c>
      <c r="X326" s="8">
        <v>0</v>
      </c>
      <c r="Y326" s="8">
        <v>0</v>
      </c>
      <c r="Z326" s="8">
        <v>0</v>
      </c>
      <c r="AA326" s="8">
        <v>0</v>
      </c>
      <c r="AB326" s="8">
        <v>0</v>
      </c>
      <c r="AC326" s="8">
        <v>0</v>
      </c>
      <c r="AD326" s="8">
        <v>0</v>
      </c>
      <c r="AE326" s="8">
        <v>0</v>
      </c>
      <c r="AF326" s="8">
        <v>0</v>
      </c>
      <c r="AG326" s="8">
        <v>0</v>
      </c>
      <c r="AH326" s="8">
        <v>0</v>
      </c>
      <c r="AI326" s="8">
        <v>0</v>
      </c>
      <c r="AJ326" s="8">
        <v>0</v>
      </c>
      <c r="AK326" s="8">
        <v>0</v>
      </c>
      <c r="AL326" s="8">
        <v>0</v>
      </c>
      <c r="AM326" s="8">
        <v>0</v>
      </c>
      <c r="AN326" s="8">
        <v>0</v>
      </c>
      <c r="AO326" s="8">
        <v>0</v>
      </c>
      <c r="AP326" s="8">
        <v>0</v>
      </c>
      <c r="AQ326" s="8">
        <v>0</v>
      </c>
      <c r="AR326" s="8">
        <v>0</v>
      </c>
      <c r="AS326" s="8">
        <v>0</v>
      </c>
      <c r="AT326" s="8">
        <v>0</v>
      </c>
      <c r="AU326" s="8">
        <v>0</v>
      </c>
      <c r="AV326" s="8">
        <v>0</v>
      </c>
      <c r="AW326" s="8">
        <v>0</v>
      </c>
      <c r="AX326" s="8">
        <v>0</v>
      </c>
      <c r="AY326" s="8">
        <v>0</v>
      </c>
      <c r="AZ326" s="8">
        <v>0</v>
      </c>
      <c r="BA326" s="8">
        <v>0</v>
      </c>
      <c r="BB326" s="8">
        <v>0</v>
      </c>
      <c r="BC326" s="8">
        <v>0</v>
      </c>
      <c r="BD326" s="8">
        <f>$E$262</f>
        <v>-5.7829713287632957E-3</v>
      </c>
      <c r="BE326" s="8">
        <v>1</v>
      </c>
      <c r="BF326" s="8">
        <f>-$H$255</f>
        <v>1.1614028802823438E-2</v>
      </c>
      <c r="BG326" s="8">
        <f>$H$252</f>
        <v>-1.9987465893484571</v>
      </c>
      <c r="BH326" s="8">
        <f>$E$262</f>
        <v>-5.7829713287632957E-3</v>
      </c>
      <c r="BI326" s="8">
        <v>1</v>
      </c>
      <c r="BJ326" s="8">
        <v>0</v>
      </c>
      <c r="BK326" s="8">
        <v>0</v>
      </c>
      <c r="BL326" s="8">
        <v>0</v>
      </c>
      <c r="BM326" s="8">
        <v>0</v>
      </c>
      <c r="BN326" s="8">
        <v>0</v>
      </c>
      <c r="BO326" s="8">
        <v>0</v>
      </c>
      <c r="BP326" s="8">
        <v>0</v>
      </c>
      <c r="BQ326" s="8">
        <v>0</v>
      </c>
      <c r="BR326" s="8">
        <v>0</v>
      </c>
      <c r="BS326" s="8">
        <v>0</v>
      </c>
    </row>
    <row r="327" spans="1:71" x14ac:dyDescent="0.25">
      <c r="A327" s="3" t="s">
        <v>162</v>
      </c>
      <c r="B327" s="8">
        <v>0</v>
      </c>
      <c r="C327" s="8">
        <v>0</v>
      </c>
      <c r="D327" s="8">
        <v>0</v>
      </c>
      <c r="E327" s="8">
        <v>0</v>
      </c>
      <c r="F327" s="8">
        <v>0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8">
        <v>0</v>
      </c>
      <c r="T327" s="8">
        <v>0</v>
      </c>
      <c r="U327" s="8">
        <v>0</v>
      </c>
      <c r="V327" s="8">
        <v>0</v>
      </c>
      <c r="W327" s="8">
        <v>0</v>
      </c>
      <c r="X327" s="8">
        <v>0</v>
      </c>
      <c r="Y327" s="8">
        <v>0</v>
      </c>
      <c r="Z327" s="8">
        <v>0</v>
      </c>
      <c r="AA327" s="8">
        <v>0</v>
      </c>
      <c r="AB327" s="8">
        <v>0</v>
      </c>
      <c r="AC327" s="8">
        <v>0</v>
      </c>
      <c r="AD327" s="8">
        <v>0</v>
      </c>
      <c r="AE327" s="8">
        <v>0</v>
      </c>
      <c r="AF327" s="8">
        <v>0</v>
      </c>
      <c r="AG327" s="8">
        <v>0</v>
      </c>
      <c r="AH327" s="8">
        <v>0</v>
      </c>
      <c r="AI327" s="8">
        <v>0</v>
      </c>
      <c r="AJ327" s="8">
        <v>0</v>
      </c>
      <c r="AK327" s="8">
        <v>0</v>
      </c>
      <c r="AL327" s="8">
        <v>0</v>
      </c>
      <c r="AM327" s="8">
        <v>0</v>
      </c>
      <c r="AN327" s="8">
        <v>0</v>
      </c>
      <c r="AO327" s="8">
        <v>0</v>
      </c>
      <c r="AP327" s="8">
        <v>0</v>
      </c>
      <c r="AQ327" s="8">
        <v>0</v>
      </c>
      <c r="AR327" s="8">
        <v>0</v>
      </c>
      <c r="AS327" s="8">
        <v>0</v>
      </c>
      <c r="AT327" s="8">
        <v>0</v>
      </c>
      <c r="AU327" s="8">
        <v>0</v>
      </c>
      <c r="AV327" s="8">
        <v>0</v>
      </c>
      <c r="AW327" s="8">
        <v>0</v>
      </c>
      <c r="AX327" s="8">
        <v>0</v>
      </c>
      <c r="AY327" s="8">
        <v>0</v>
      </c>
      <c r="AZ327" s="8">
        <v>0</v>
      </c>
      <c r="BA327" s="8">
        <v>0</v>
      </c>
      <c r="BB327" s="8">
        <v>0</v>
      </c>
      <c r="BC327" s="8">
        <v>0</v>
      </c>
      <c r="BD327" s="8">
        <v>1</v>
      </c>
      <c r="BE327" s="8">
        <f>-$H$261</f>
        <v>-38.4</v>
      </c>
      <c r="BF327" s="8">
        <v>-2</v>
      </c>
      <c r="BG327" s="8">
        <f>$H$258</f>
        <v>77.751869030980757</v>
      </c>
      <c r="BH327" s="8">
        <v>1</v>
      </c>
      <c r="BI327" s="8">
        <f>-$H$261</f>
        <v>-38.4</v>
      </c>
      <c r="BJ327" s="8">
        <v>0</v>
      </c>
      <c r="BK327" s="8">
        <v>0</v>
      </c>
      <c r="BL327" s="8">
        <v>0</v>
      </c>
      <c r="BM327" s="8">
        <v>0</v>
      </c>
      <c r="BN327" s="8">
        <v>0</v>
      </c>
      <c r="BO327" s="8">
        <v>0</v>
      </c>
      <c r="BP327" s="8">
        <v>0</v>
      </c>
      <c r="BQ327" s="8">
        <v>0</v>
      </c>
      <c r="BR327" s="8">
        <v>0</v>
      </c>
      <c r="BS327" s="8">
        <v>0</v>
      </c>
    </row>
    <row r="328" spans="1:71" x14ac:dyDescent="0.25">
      <c r="A328" s="3" t="s">
        <v>163</v>
      </c>
      <c r="B328" s="8">
        <v>0</v>
      </c>
      <c r="C328" s="8">
        <v>0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8">
        <v>0</v>
      </c>
      <c r="T328" s="8">
        <v>0</v>
      </c>
      <c r="U328" s="8">
        <v>0</v>
      </c>
      <c r="V328" s="8">
        <v>0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  <c r="AB328" s="8">
        <v>0</v>
      </c>
      <c r="AC328" s="8">
        <v>0</v>
      </c>
      <c r="AD328" s="8">
        <v>0</v>
      </c>
      <c r="AE328" s="8">
        <v>0</v>
      </c>
      <c r="AF328" s="8">
        <v>0</v>
      </c>
      <c r="AG328" s="8">
        <v>0</v>
      </c>
      <c r="AH328" s="8">
        <v>0</v>
      </c>
      <c r="AI328" s="8">
        <v>0</v>
      </c>
      <c r="AJ328" s="8">
        <v>0</v>
      </c>
      <c r="AK328" s="8">
        <v>0</v>
      </c>
      <c r="AL328" s="8">
        <v>0</v>
      </c>
      <c r="AM328" s="8">
        <v>0</v>
      </c>
      <c r="AN328" s="8">
        <v>0</v>
      </c>
      <c r="AO328" s="8">
        <v>0</v>
      </c>
      <c r="AP328" s="8">
        <v>0</v>
      </c>
      <c r="AQ328" s="8">
        <v>0</v>
      </c>
      <c r="AR328" s="8">
        <v>0</v>
      </c>
      <c r="AS328" s="8">
        <v>0</v>
      </c>
      <c r="AT328" s="8">
        <v>0</v>
      </c>
      <c r="AU328" s="8">
        <v>0</v>
      </c>
      <c r="AV328" s="8">
        <v>0</v>
      </c>
      <c r="AW328" s="8">
        <v>0</v>
      </c>
      <c r="AX328" s="8">
        <v>0</v>
      </c>
      <c r="AY328" s="8">
        <v>0</v>
      </c>
      <c r="AZ328" s="8">
        <v>0</v>
      </c>
      <c r="BA328" s="8">
        <v>0</v>
      </c>
      <c r="BB328" s="8">
        <v>0</v>
      </c>
      <c r="BC328" s="8">
        <v>0</v>
      </c>
      <c r="BD328" s="8">
        <v>0</v>
      </c>
      <c r="BE328" s="8">
        <v>0</v>
      </c>
      <c r="BF328" s="8">
        <f>$E$262</f>
        <v>-5.7829713287632957E-3</v>
      </c>
      <c r="BG328" s="8">
        <v>1</v>
      </c>
      <c r="BH328" s="8">
        <f>-$H$255</f>
        <v>1.1614028802823438E-2</v>
      </c>
      <c r="BI328" s="8">
        <f>$H$252</f>
        <v>-1.9987465893484571</v>
      </c>
      <c r="BJ328" s="8">
        <f>$E$262</f>
        <v>-5.7829713287632957E-3</v>
      </c>
      <c r="BK328" s="8">
        <v>1</v>
      </c>
      <c r="BL328" s="8">
        <v>0</v>
      </c>
      <c r="BM328" s="8">
        <v>0</v>
      </c>
      <c r="BN328" s="8">
        <v>0</v>
      </c>
      <c r="BO328" s="8">
        <v>0</v>
      </c>
      <c r="BP328" s="8">
        <v>0</v>
      </c>
      <c r="BQ328" s="8">
        <v>0</v>
      </c>
      <c r="BR328" s="8">
        <v>0</v>
      </c>
      <c r="BS328" s="8">
        <v>0</v>
      </c>
    </row>
    <row r="329" spans="1:71" x14ac:dyDescent="0.25">
      <c r="A329" s="3" t="s">
        <v>164</v>
      </c>
      <c r="B329" s="8">
        <v>0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0</v>
      </c>
      <c r="Z329" s="8">
        <v>0</v>
      </c>
      <c r="AA329" s="8">
        <v>0</v>
      </c>
      <c r="AB329" s="8">
        <v>0</v>
      </c>
      <c r="AC329" s="8">
        <v>0</v>
      </c>
      <c r="AD329" s="8">
        <v>0</v>
      </c>
      <c r="AE329" s="8">
        <v>0</v>
      </c>
      <c r="AF329" s="8">
        <v>0</v>
      </c>
      <c r="AG329" s="8">
        <v>0</v>
      </c>
      <c r="AH329" s="8">
        <v>0</v>
      </c>
      <c r="AI329" s="8">
        <v>0</v>
      </c>
      <c r="AJ329" s="8">
        <v>0</v>
      </c>
      <c r="AK329" s="8">
        <v>0</v>
      </c>
      <c r="AL329" s="8">
        <v>0</v>
      </c>
      <c r="AM329" s="8">
        <v>0</v>
      </c>
      <c r="AN329" s="8">
        <v>0</v>
      </c>
      <c r="AO329" s="8">
        <v>0</v>
      </c>
      <c r="AP329" s="8">
        <v>0</v>
      </c>
      <c r="AQ329" s="8">
        <v>0</v>
      </c>
      <c r="AR329" s="8">
        <v>0</v>
      </c>
      <c r="AS329" s="8">
        <v>0</v>
      </c>
      <c r="AT329" s="8">
        <v>0</v>
      </c>
      <c r="AU329" s="8">
        <v>0</v>
      </c>
      <c r="AV329" s="8">
        <v>0</v>
      </c>
      <c r="AW329" s="8">
        <v>0</v>
      </c>
      <c r="AX329" s="8">
        <v>0</v>
      </c>
      <c r="AY329" s="8">
        <v>0</v>
      </c>
      <c r="AZ329" s="8">
        <v>0</v>
      </c>
      <c r="BA329" s="8">
        <v>0</v>
      </c>
      <c r="BB329" s="8">
        <v>0</v>
      </c>
      <c r="BC329" s="8">
        <v>0</v>
      </c>
      <c r="BD329" s="8">
        <v>0</v>
      </c>
      <c r="BE329" s="8">
        <v>0</v>
      </c>
      <c r="BF329" s="8">
        <v>1</v>
      </c>
      <c r="BG329" s="8">
        <f>-$H$261</f>
        <v>-38.4</v>
      </c>
      <c r="BH329" s="8">
        <v>-2</v>
      </c>
      <c r="BI329" s="8">
        <f>$H$258</f>
        <v>77.751869030980757</v>
      </c>
      <c r="BJ329" s="8">
        <v>1</v>
      </c>
      <c r="BK329" s="8">
        <f>-$H$261</f>
        <v>-38.4</v>
      </c>
      <c r="BL329" s="8">
        <v>0</v>
      </c>
      <c r="BM329" s="8">
        <v>0</v>
      </c>
      <c r="BN329" s="8">
        <v>0</v>
      </c>
      <c r="BO329" s="8">
        <v>0</v>
      </c>
      <c r="BP329" s="8">
        <v>0</v>
      </c>
      <c r="BQ329" s="8">
        <v>0</v>
      </c>
      <c r="BR329" s="8">
        <v>0</v>
      </c>
      <c r="BS329" s="8">
        <v>0</v>
      </c>
    </row>
    <row r="330" spans="1:71" x14ac:dyDescent="0.25">
      <c r="A330" s="3" t="s">
        <v>165</v>
      </c>
      <c r="B330" s="8">
        <v>0</v>
      </c>
      <c r="C330" s="8">
        <v>0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0</v>
      </c>
      <c r="N330" s="8">
        <v>0</v>
      </c>
      <c r="O330" s="8">
        <v>0</v>
      </c>
      <c r="P330" s="8">
        <v>0</v>
      </c>
      <c r="Q330" s="8">
        <v>0</v>
      </c>
      <c r="R330" s="8">
        <v>0</v>
      </c>
      <c r="S330" s="8">
        <v>0</v>
      </c>
      <c r="T330" s="8">
        <v>0</v>
      </c>
      <c r="U330" s="8">
        <v>0</v>
      </c>
      <c r="V330" s="8">
        <v>0</v>
      </c>
      <c r="W330" s="8">
        <v>0</v>
      </c>
      <c r="X330" s="8">
        <v>0</v>
      </c>
      <c r="Y330" s="8">
        <v>0</v>
      </c>
      <c r="Z330" s="8">
        <v>0</v>
      </c>
      <c r="AA330" s="8">
        <v>0</v>
      </c>
      <c r="AB330" s="8">
        <v>0</v>
      </c>
      <c r="AC330" s="8">
        <v>0</v>
      </c>
      <c r="AD330" s="8">
        <v>0</v>
      </c>
      <c r="AE330" s="8">
        <v>0</v>
      </c>
      <c r="AF330" s="8">
        <v>0</v>
      </c>
      <c r="AG330" s="8">
        <v>0</v>
      </c>
      <c r="AH330" s="8">
        <v>0</v>
      </c>
      <c r="AI330" s="8">
        <v>0</v>
      </c>
      <c r="AJ330" s="8">
        <v>0</v>
      </c>
      <c r="AK330" s="8">
        <v>0</v>
      </c>
      <c r="AL330" s="8">
        <v>0</v>
      </c>
      <c r="AM330" s="8">
        <v>0</v>
      </c>
      <c r="AN330" s="8">
        <v>0</v>
      </c>
      <c r="AO330" s="8">
        <v>0</v>
      </c>
      <c r="AP330" s="8">
        <v>0</v>
      </c>
      <c r="AQ330" s="8">
        <v>0</v>
      </c>
      <c r="AR330" s="8">
        <v>0</v>
      </c>
      <c r="AS330" s="8">
        <v>0</v>
      </c>
      <c r="AT330" s="8">
        <v>0</v>
      </c>
      <c r="AU330" s="8">
        <v>0</v>
      </c>
      <c r="AV330" s="8">
        <v>0</v>
      </c>
      <c r="AW330" s="8">
        <v>0</v>
      </c>
      <c r="AX330" s="8">
        <v>0</v>
      </c>
      <c r="AY330" s="8">
        <v>0</v>
      </c>
      <c r="AZ330" s="8">
        <v>0</v>
      </c>
      <c r="BA330" s="8">
        <v>0</v>
      </c>
      <c r="BB330" s="8">
        <v>0</v>
      </c>
      <c r="BC330" s="8">
        <v>0</v>
      </c>
      <c r="BD330" s="8">
        <v>0</v>
      </c>
      <c r="BE330" s="8">
        <v>0</v>
      </c>
      <c r="BF330" s="8">
        <v>0</v>
      </c>
      <c r="BG330" s="8">
        <v>0</v>
      </c>
      <c r="BH330" s="8">
        <f>$E$262</f>
        <v>-5.7829713287632957E-3</v>
      </c>
      <c r="BI330" s="8">
        <v>1</v>
      </c>
      <c r="BJ330" s="8">
        <f>-$H$255</f>
        <v>1.1614028802823438E-2</v>
      </c>
      <c r="BK330" s="8">
        <f>$H$252</f>
        <v>-1.9987465893484571</v>
      </c>
      <c r="BL330" s="8">
        <f>$E$262</f>
        <v>-5.7829713287632957E-3</v>
      </c>
      <c r="BM330" s="8">
        <v>1</v>
      </c>
      <c r="BN330" s="8">
        <v>0</v>
      </c>
      <c r="BO330" s="8">
        <v>0</v>
      </c>
      <c r="BP330" s="8">
        <v>0</v>
      </c>
      <c r="BQ330" s="8">
        <v>0</v>
      </c>
      <c r="BR330" s="8">
        <v>0</v>
      </c>
      <c r="BS330" s="8">
        <v>0</v>
      </c>
    </row>
    <row r="331" spans="1:71" x14ac:dyDescent="0.25">
      <c r="A331" s="3" t="s">
        <v>166</v>
      </c>
      <c r="B331" s="8">
        <v>0</v>
      </c>
      <c r="C331" s="8">
        <v>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8">
        <v>0</v>
      </c>
      <c r="J331" s="8">
        <v>0</v>
      </c>
      <c r="K331" s="8">
        <v>0</v>
      </c>
      <c r="L331" s="8">
        <v>0</v>
      </c>
      <c r="M331" s="8">
        <v>0</v>
      </c>
      <c r="N331" s="8">
        <v>0</v>
      </c>
      <c r="O331" s="8">
        <v>0</v>
      </c>
      <c r="P331" s="8">
        <v>0</v>
      </c>
      <c r="Q331" s="8">
        <v>0</v>
      </c>
      <c r="R331" s="8">
        <v>0</v>
      </c>
      <c r="S331" s="8">
        <v>0</v>
      </c>
      <c r="T331" s="8">
        <v>0</v>
      </c>
      <c r="U331" s="8">
        <v>0</v>
      </c>
      <c r="V331" s="8">
        <v>0</v>
      </c>
      <c r="W331" s="8">
        <v>0</v>
      </c>
      <c r="X331" s="8">
        <v>0</v>
      </c>
      <c r="Y331" s="8">
        <v>0</v>
      </c>
      <c r="Z331" s="8">
        <v>0</v>
      </c>
      <c r="AA331" s="8">
        <v>0</v>
      </c>
      <c r="AB331" s="8">
        <v>0</v>
      </c>
      <c r="AC331" s="8">
        <v>0</v>
      </c>
      <c r="AD331" s="8">
        <v>0</v>
      </c>
      <c r="AE331" s="8">
        <v>0</v>
      </c>
      <c r="AF331" s="8">
        <v>0</v>
      </c>
      <c r="AG331" s="8">
        <v>0</v>
      </c>
      <c r="AH331" s="8">
        <v>0</v>
      </c>
      <c r="AI331" s="8">
        <v>0</v>
      </c>
      <c r="AJ331" s="8">
        <v>0</v>
      </c>
      <c r="AK331" s="8">
        <v>0</v>
      </c>
      <c r="AL331" s="8">
        <v>0</v>
      </c>
      <c r="AM331" s="8">
        <v>0</v>
      </c>
      <c r="AN331" s="8">
        <v>0</v>
      </c>
      <c r="AO331" s="8">
        <v>0</v>
      </c>
      <c r="AP331" s="8">
        <v>0</v>
      </c>
      <c r="AQ331" s="8">
        <v>0</v>
      </c>
      <c r="AR331" s="8">
        <v>0</v>
      </c>
      <c r="AS331" s="8">
        <v>0</v>
      </c>
      <c r="AT331" s="8">
        <v>0</v>
      </c>
      <c r="AU331" s="8">
        <v>0</v>
      </c>
      <c r="AV331" s="8">
        <v>0</v>
      </c>
      <c r="AW331" s="8">
        <v>0</v>
      </c>
      <c r="AX331" s="8">
        <v>0</v>
      </c>
      <c r="AY331" s="8">
        <v>0</v>
      </c>
      <c r="AZ331" s="8">
        <v>0</v>
      </c>
      <c r="BA331" s="8">
        <v>0</v>
      </c>
      <c r="BB331" s="8">
        <v>0</v>
      </c>
      <c r="BC331" s="8">
        <v>0</v>
      </c>
      <c r="BD331" s="8">
        <v>0</v>
      </c>
      <c r="BE331" s="8">
        <v>0</v>
      </c>
      <c r="BF331" s="8">
        <v>0</v>
      </c>
      <c r="BG331" s="8">
        <v>0</v>
      </c>
      <c r="BH331" s="8">
        <v>1</v>
      </c>
      <c r="BI331" s="8">
        <f>-$H$261</f>
        <v>-38.4</v>
      </c>
      <c r="BJ331" s="8">
        <v>-2</v>
      </c>
      <c r="BK331" s="8">
        <f>$H$258</f>
        <v>77.751869030980757</v>
      </c>
      <c r="BL331" s="8">
        <v>1</v>
      </c>
      <c r="BM331" s="8">
        <f>-$H$261</f>
        <v>-38.4</v>
      </c>
      <c r="BN331" s="8">
        <v>0</v>
      </c>
      <c r="BO331" s="8">
        <v>0</v>
      </c>
      <c r="BP331" s="8">
        <v>0</v>
      </c>
      <c r="BQ331" s="8">
        <v>0</v>
      </c>
      <c r="BR331" s="8">
        <v>0</v>
      </c>
      <c r="BS331" s="8">
        <v>0</v>
      </c>
    </row>
    <row r="332" spans="1:71" x14ac:dyDescent="0.25">
      <c r="A332" s="3" t="s">
        <v>167</v>
      </c>
      <c r="B332" s="8">
        <v>0</v>
      </c>
      <c r="C332" s="8">
        <v>0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  <c r="N332" s="8">
        <v>0</v>
      </c>
      <c r="O332" s="8">
        <v>0</v>
      </c>
      <c r="P332" s="8">
        <v>0</v>
      </c>
      <c r="Q332" s="8">
        <v>0</v>
      </c>
      <c r="R332" s="8">
        <v>0</v>
      </c>
      <c r="S332" s="8">
        <v>0</v>
      </c>
      <c r="T332" s="8">
        <v>0</v>
      </c>
      <c r="U332" s="8">
        <v>0</v>
      </c>
      <c r="V332" s="8">
        <v>0</v>
      </c>
      <c r="W332" s="8">
        <v>0</v>
      </c>
      <c r="X332" s="8">
        <v>0</v>
      </c>
      <c r="Y332" s="8">
        <v>0</v>
      </c>
      <c r="Z332" s="8">
        <v>0</v>
      </c>
      <c r="AA332" s="8">
        <v>0</v>
      </c>
      <c r="AB332" s="8">
        <v>0</v>
      </c>
      <c r="AC332" s="8">
        <v>0</v>
      </c>
      <c r="AD332" s="8">
        <v>0</v>
      </c>
      <c r="AE332" s="8">
        <v>0</v>
      </c>
      <c r="AF332" s="8">
        <v>0</v>
      </c>
      <c r="AG332" s="8">
        <v>0</v>
      </c>
      <c r="AH332" s="8">
        <v>0</v>
      </c>
      <c r="AI332" s="8">
        <v>0</v>
      </c>
      <c r="AJ332" s="8">
        <v>0</v>
      </c>
      <c r="AK332" s="8">
        <v>0</v>
      </c>
      <c r="AL332" s="8">
        <v>0</v>
      </c>
      <c r="AM332" s="8">
        <v>0</v>
      </c>
      <c r="AN332" s="8">
        <v>0</v>
      </c>
      <c r="AO332" s="8">
        <v>0</v>
      </c>
      <c r="AP332" s="8">
        <v>0</v>
      </c>
      <c r="AQ332" s="8">
        <v>0</v>
      </c>
      <c r="AR332" s="8">
        <v>0</v>
      </c>
      <c r="AS332" s="8">
        <v>0</v>
      </c>
      <c r="AT332" s="8">
        <v>0</v>
      </c>
      <c r="AU332" s="8">
        <v>0</v>
      </c>
      <c r="AV332" s="8">
        <v>0</v>
      </c>
      <c r="AW332" s="8">
        <v>0</v>
      </c>
      <c r="AX332" s="8">
        <v>0</v>
      </c>
      <c r="AY332" s="8">
        <v>0</v>
      </c>
      <c r="AZ332" s="8">
        <v>0</v>
      </c>
      <c r="BA332" s="8">
        <v>0</v>
      </c>
      <c r="BB332" s="8">
        <v>0</v>
      </c>
      <c r="BC332" s="8">
        <v>0</v>
      </c>
      <c r="BD332" s="8">
        <v>0</v>
      </c>
      <c r="BE332" s="8">
        <v>0</v>
      </c>
      <c r="BF332" s="8">
        <v>0</v>
      </c>
      <c r="BG332" s="8">
        <v>0</v>
      </c>
      <c r="BH332" s="8">
        <v>0</v>
      </c>
      <c r="BI332" s="8">
        <v>0</v>
      </c>
      <c r="BJ332" s="8">
        <f>$E$262</f>
        <v>-5.7829713287632957E-3</v>
      </c>
      <c r="BK332" s="8">
        <v>1</v>
      </c>
      <c r="BL332" s="8">
        <f>-$H$255</f>
        <v>1.1614028802823438E-2</v>
      </c>
      <c r="BM332" s="8">
        <f>$H$252</f>
        <v>-1.9987465893484571</v>
      </c>
      <c r="BN332" s="8">
        <f>$E$262</f>
        <v>-5.7829713287632957E-3</v>
      </c>
      <c r="BO332" s="8">
        <v>1</v>
      </c>
      <c r="BP332" s="8">
        <v>0</v>
      </c>
      <c r="BQ332" s="8">
        <v>0</v>
      </c>
      <c r="BR332" s="8">
        <v>0</v>
      </c>
      <c r="BS332" s="8">
        <v>0</v>
      </c>
    </row>
    <row r="333" spans="1:71" x14ac:dyDescent="0.25">
      <c r="A333" s="3" t="s">
        <v>168</v>
      </c>
      <c r="B333" s="8">
        <v>0</v>
      </c>
      <c r="C333" s="8">
        <v>0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  <c r="N333" s="8">
        <v>0</v>
      </c>
      <c r="O333" s="8">
        <v>0</v>
      </c>
      <c r="P333" s="8">
        <v>0</v>
      </c>
      <c r="Q333" s="8">
        <v>0</v>
      </c>
      <c r="R333" s="8">
        <v>0</v>
      </c>
      <c r="S333" s="8">
        <v>0</v>
      </c>
      <c r="T333" s="8">
        <v>0</v>
      </c>
      <c r="U333" s="8">
        <v>0</v>
      </c>
      <c r="V333" s="8">
        <v>0</v>
      </c>
      <c r="W333" s="8">
        <v>0</v>
      </c>
      <c r="X333" s="8">
        <v>0</v>
      </c>
      <c r="Y333" s="8">
        <v>0</v>
      </c>
      <c r="Z333" s="8">
        <v>0</v>
      </c>
      <c r="AA333" s="8">
        <v>0</v>
      </c>
      <c r="AB333" s="8">
        <v>0</v>
      </c>
      <c r="AC333" s="8">
        <v>0</v>
      </c>
      <c r="AD333" s="8">
        <v>0</v>
      </c>
      <c r="AE333" s="8">
        <v>0</v>
      </c>
      <c r="AF333" s="8">
        <v>0</v>
      </c>
      <c r="AG333" s="8">
        <v>0</v>
      </c>
      <c r="AH333" s="8">
        <v>0</v>
      </c>
      <c r="AI333" s="8">
        <v>0</v>
      </c>
      <c r="AJ333" s="8">
        <v>0</v>
      </c>
      <c r="AK333" s="8">
        <v>0</v>
      </c>
      <c r="AL333" s="8">
        <v>0</v>
      </c>
      <c r="AM333" s="8">
        <v>0</v>
      </c>
      <c r="AN333" s="8">
        <v>0</v>
      </c>
      <c r="AO333" s="8">
        <v>0</v>
      </c>
      <c r="AP333" s="8">
        <v>0</v>
      </c>
      <c r="AQ333" s="8">
        <v>0</v>
      </c>
      <c r="AR333" s="8">
        <v>0</v>
      </c>
      <c r="AS333" s="8">
        <v>0</v>
      </c>
      <c r="AT333" s="8">
        <v>0</v>
      </c>
      <c r="AU333" s="8">
        <v>0</v>
      </c>
      <c r="AV333" s="8">
        <v>0</v>
      </c>
      <c r="AW333" s="8">
        <v>0</v>
      </c>
      <c r="AX333" s="8">
        <v>0</v>
      </c>
      <c r="AY333" s="8">
        <v>0</v>
      </c>
      <c r="AZ333" s="8">
        <v>0</v>
      </c>
      <c r="BA333" s="8">
        <v>0</v>
      </c>
      <c r="BB333" s="8">
        <v>0</v>
      </c>
      <c r="BC333" s="8">
        <v>0</v>
      </c>
      <c r="BD333" s="8">
        <v>0</v>
      </c>
      <c r="BE333" s="8">
        <v>0</v>
      </c>
      <c r="BF333" s="8">
        <v>0</v>
      </c>
      <c r="BG333" s="8">
        <v>0</v>
      </c>
      <c r="BH333" s="8">
        <v>0</v>
      </c>
      <c r="BI333" s="8">
        <v>0</v>
      </c>
      <c r="BJ333" s="8">
        <v>1</v>
      </c>
      <c r="BK333" s="8">
        <f>-$H$261</f>
        <v>-38.4</v>
      </c>
      <c r="BL333" s="8">
        <v>-2</v>
      </c>
      <c r="BM333" s="8">
        <f>$H$258</f>
        <v>77.751869030980757</v>
      </c>
      <c r="BN333" s="8">
        <v>1</v>
      </c>
      <c r="BO333" s="8">
        <f>-$H$261</f>
        <v>-38.4</v>
      </c>
      <c r="BP333" s="8">
        <v>0</v>
      </c>
      <c r="BQ333" s="8">
        <v>0</v>
      </c>
      <c r="BR333" s="8">
        <v>0</v>
      </c>
      <c r="BS333" s="8">
        <v>0</v>
      </c>
    </row>
    <row r="334" spans="1:71" x14ac:dyDescent="0.25">
      <c r="A334" s="3" t="s">
        <v>169</v>
      </c>
      <c r="B334" s="8">
        <v>0</v>
      </c>
      <c r="C334" s="8">
        <v>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  <c r="N334" s="8">
        <v>0</v>
      </c>
      <c r="O334" s="8">
        <v>0</v>
      </c>
      <c r="P334" s="8">
        <v>0</v>
      </c>
      <c r="Q334" s="8">
        <v>0</v>
      </c>
      <c r="R334" s="8">
        <v>0</v>
      </c>
      <c r="S334" s="8">
        <v>0</v>
      </c>
      <c r="T334" s="8">
        <v>0</v>
      </c>
      <c r="U334" s="8">
        <v>0</v>
      </c>
      <c r="V334" s="8">
        <v>0</v>
      </c>
      <c r="W334" s="8">
        <v>0</v>
      </c>
      <c r="X334" s="8">
        <v>0</v>
      </c>
      <c r="Y334" s="8">
        <v>0</v>
      </c>
      <c r="Z334" s="8">
        <v>0</v>
      </c>
      <c r="AA334" s="8">
        <v>0</v>
      </c>
      <c r="AB334" s="8">
        <v>0</v>
      </c>
      <c r="AC334" s="8">
        <v>0</v>
      </c>
      <c r="AD334" s="8">
        <v>0</v>
      </c>
      <c r="AE334" s="8">
        <v>0</v>
      </c>
      <c r="AF334" s="8">
        <v>0</v>
      </c>
      <c r="AG334" s="8">
        <v>0</v>
      </c>
      <c r="AH334" s="8">
        <v>0</v>
      </c>
      <c r="AI334" s="8">
        <v>0</v>
      </c>
      <c r="AJ334" s="8">
        <v>0</v>
      </c>
      <c r="AK334" s="8">
        <v>0</v>
      </c>
      <c r="AL334" s="8">
        <v>0</v>
      </c>
      <c r="AM334" s="8">
        <v>0</v>
      </c>
      <c r="AN334" s="8">
        <v>0</v>
      </c>
      <c r="AO334" s="8">
        <v>0</v>
      </c>
      <c r="AP334" s="8">
        <v>0</v>
      </c>
      <c r="AQ334" s="8">
        <v>0</v>
      </c>
      <c r="AR334" s="8">
        <v>0</v>
      </c>
      <c r="AS334" s="8">
        <v>0</v>
      </c>
      <c r="AT334" s="8">
        <v>0</v>
      </c>
      <c r="AU334" s="8">
        <v>0</v>
      </c>
      <c r="AV334" s="8">
        <v>0</v>
      </c>
      <c r="AW334" s="8">
        <v>0</v>
      </c>
      <c r="AX334" s="8">
        <v>0</v>
      </c>
      <c r="AY334" s="8">
        <v>0</v>
      </c>
      <c r="AZ334" s="8">
        <v>0</v>
      </c>
      <c r="BA334" s="8">
        <v>0</v>
      </c>
      <c r="BB334" s="8">
        <v>0</v>
      </c>
      <c r="BC334" s="8">
        <v>0</v>
      </c>
      <c r="BD334" s="8">
        <v>0</v>
      </c>
      <c r="BE334" s="8">
        <v>0</v>
      </c>
      <c r="BF334" s="8">
        <v>0</v>
      </c>
      <c r="BG334" s="8">
        <v>0</v>
      </c>
      <c r="BH334" s="8">
        <v>0</v>
      </c>
      <c r="BI334" s="8">
        <v>0</v>
      </c>
      <c r="BJ334" s="8">
        <v>0</v>
      </c>
      <c r="BK334" s="8">
        <v>0</v>
      </c>
      <c r="BL334" s="8">
        <f>$E$262</f>
        <v>-5.7829713287632957E-3</v>
      </c>
      <c r="BM334" s="8">
        <v>1</v>
      </c>
      <c r="BN334" s="8">
        <f>-$H$255</f>
        <v>1.1614028802823438E-2</v>
      </c>
      <c r="BO334" s="8">
        <f>$H$252</f>
        <v>-1.9987465893484571</v>
      </c>
      <c r="BP334" s="8">
        <f>$E$262</f>
        <v>-5.7829713287632957E-3</v>
      </c>
      <c r="BQ334" s="8">
        <v>1</v>
      </c>
      <c r="BR334" s="8">
        <v>0</v>
      </c>
      <c r="BS334" s="8">
        <v>0</v>
      </c>
    </row>
    <row r="335" spans="1:71" x14ac:dyDescent="0.25">
      <c r="A335" s="3" t="s">
        <v>170</v>
      </c>
      <c r="B335" s="8">
        <v>0</v>
      </c>
      <c r="C335" s="8">
        <v>0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  <c r="N335" s="8">
        <v>0</v>
      </c>
      <c r="O335" s="8">
        <v>0</v>
      </c>
      <c r="P335" s="8">
        <v>0</v>
      </c>
      <c r="Q335" s="8">
        <v>0</v>
      </c>
      <c r="R335" s="8">
        <v>0</v>
      </c>
      <c r="S335" s="8">
        <v>0</v>
      </c>
      <c r="T335" s="8">
        <v>0</v>
      </c>
      <c r="U335" s="8">
        <v>0</v>
      </c>
      <c r="V335" s="8">
        <v>0</v>
      </c>
      <c r="W335" s="8">
        <v>0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0</v>
      </c>
      <c r="AD335" s="8">
        <v>0</v>
      </c>
      <c r="AE335" s="8">
        <v>0</v>
      </c>
      <c r="AF335" s="8">
        <v>0</v>
      </c>
      <c r="AG335" s="8">
        <v>0</v>
      </c>
      <c r="AH335" s="8">
        <v>0</v>
      </c>
      <c r="AI335" s="8">
        <v>0</v>
      </c>
      <c r="AJ335" s="8">
        <v>0</v>
      </c>
      <c r="AK335" s="8">
        <v>0</v>
      </c>
      <c r="AL335" s="8">
        <v>0</v>
      </c>
      <c r="AM335" s="8">
        <v>0</v>
      </c>
      <c r="AN335" s="8">
        <v>0</v>
      </c>
      <c r="AO335" s="8">
        <v>0</v>
      </c>
      <c r="AP335" s="8">
        <v>0</v>
      </c>
      <c r="AQ335" s="8">
        <v>0</v>
      </c>
      <c r="AR335" s="8">
        <v>0</v>
      </c>
      <c r="AS335" s="8">
        <v>0</v>
      </c>
      <c r="AT335" s="8">
        <v>0</v>
      </c>
      <c r="AU335" s="8">
        <v>0</v>
      </c>
      <c r="AV335" s="8">
        <v>0</v>
      </c>
      <c r="AW335" s="8">
        <v>0</v>
      </c>
      <c r="AX335" s="8">
        <v>0</v>
      </c>
      <c r="AY335" s="8">
        <v>0</v>
      </c>
      <c r="AZ335" s="8">
        <v>0</v>
      </c>
      <c r="BA335" s="8">
        <v>0</v>
      </c>
      <c r="BB335" s="8">
        <v>0</v>
      </c>
      <c r="BC335" s="8">
        <v>0</v>
      </c>
      <c r="BD335" s="8">
        <v>0</v>
      </c>
      <c r="BE335" s="8">
        <v>0</v>
      </c>
      <c r="BF335" s="8">
        <v>0</v>
      </c>
      <c r="BG335" s="8">
        <v>0</v>
      </c>
      <c r="BH335" s="8">
        <v>0</v>
      </c>
      <c r="BI335" s="8">
        <v>0</v>
      </c>
      <c r="BJ335" s="8">
        <v>0</v>
      </c>
      <c r="BK335" s="8">
        <v>0</v>
      </c>
      <c r="BL335" s="8">
        <v>1</v>
      </c>
      <c r="BM335" s="8">
        <f>-$H$261</f>
        <v>-38.4</v>
      </c>
      <c r="BN335" s="8">
        <v>-2</v>
      </c>
      <c r="BO335" s="8">
        <f>$H$258</f>
        <v>77.751869030980757</v>
      </c>
      <c r="BP335" s="8">
        <v>1</v>
      </c>
      <c r="BQ335" s="8">
        <f>-$H$261</f>
        <v>-38.4</v>
      </c>
      <c r="BR335" s="8">
        <v>0</v>
      </c>
      <c r="BS335" s="8">
        <v>0</v>
      </c>
    </row>
    <row r="336" spans="1:71" x14ac:dyDescent="0.25">
      <c r="A336" s="3" t="s">
        <v>171</v>
      </c>
      <c r="B336" s="8">
        <v>0</v>
      </c>
      <c r="C336" s="8">
        <v>0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  <c r="N336" s="8">
        <v>0</v>
      </c>
      <c r="O336" s="8">
        <v>0</v>
      </c>
      <c r="P336" s="8">
        <v>0</v>
      </c>
      <c r="Q336" s="8">
        <v>0</v>
      </c>
      <c r="R336" s="8">
        <v>0</v>
      </c>
      <c r="S336" s="8">
        <v>0</v>
      </c>
      <c r="T336" s="8">
        <v>0</v>
      </c>
      <c r="U336" s="8">
        <v>0</v>
      </c>
      <c r="V336" s="8">
        <v>0</v>
      </c>
      <c r="W336" s="8">
        <v>0</v>
      </c>
      <c r="X336" s="8">
        <v>0</v>
      </c>
      <c r="Y336" s="8">
        <v>0</v>
      </c>
      <c r="Z336" s="8">
        <v>0</v>
      </c>
      <c r="AA336" s="8">
        <v>0</v>
      </c>
      <c r="AB336" s="8">
        <v>0</v>
      </c>
      <c r="AC336" s="8">
        <v>0</v>
      </c>
      <c r="AD336" s="8">
        <v>0</v>
      </c>
      <c r="AE336" s="8">
        <v>0</v>
      </c>
      <c r="AF336" s="8">
        <v>0</v>
      </c>
      <c r="AG336" s="8">
        <v>0</v>
      </c>
      <c r="AH336" s="8">
        <v>0</v>
      </c>
      <c r="AI336" s="8">
        <v>0</v>
      </c>
      <c r="AJ336" s="8">
        <v>0</v>
      </c>
      <c r="AK336" s="8">
        <v>0</v>
      </c>
      <c r="AL336" s="8">
        <v>0</v>
      </c>
      <c r="AM336" s="8">
        <v>0</v>
      </c>
      <c r="AN336" s="8">
        <v>0</v>
      </c>
      <c r="AO336" s="8">
        <v>0</v>
      </c>
      <c r="AP336" s="8">
        <v>0</v>
      </c>
      <c r="AQ336" s="8">
        <v>0</v>
      </c>
      <c r="AR336" s="8">
        <v>0</v>
      </c>
      <c r="AS336" s="8">
        <v>0</v>
      </c>
      <c r="AT336" s="8">
        <v>0</v>
      </c>
      <c r="AU336" s="8">
        <v>0</v>
      </c>
      <c r="AV336" s="8">
        <v>0</v>
      </c>
      <c r="AW336" s="8">
        <v>0</v>
      </c>
      <c r="AX336" s="8">
        <v>0</v>
      </c>
      <c r="AY336" s="8">
        <v>0</v>
      </c>
      <c r="AZ336" s="8">
        <v>0</v>
      </c>
      <c r="BA336" s="8">
        <v>0</v>
      </c>
      <c r="BB336" s="8">
        <v>0</v>
      </c>
      <c r="BC336" s="8">
        <v>0</v>
      </c>
      <c r="BD336" s="8">
        <v>0</v>
      </c>
      <c r="BE336" s="8">
        <v>0</v>
      </c>
      <c r="BF336" s="8">
        <v>0</v>
      </c>
      <c r="BG336" s="8">
        <v>0</v>
      </c>
      <c r="BH336" s="8">
        <v>0</v>
      </c>
      <c r="BI336" s="8">
        <v>0</v>
      </c>
      <c r="BJ336" s="8">
        <v>0</v>
      </c>
      <c r="BK336" s="8">
        <v>0</v>
      </c>
      <c r="BL336" s="8">
        <v>0</v>
      </c>
      <c r="BM336" s="8">
        <v>0</v>
      </c>
      <c r="BN336" s="8">
        <f>$E$262</f>
        <v>-5.7829713287632957E-3</v>
      </c>
      <c r="BO336" s="8">
        <v>1</v>
      </c>
      <c r="BP336" s="8">
        <f>-$H$255</f>
        <v>1.1614028802823438E-2</v>
      </c>
      <c r="BQ336" s="8">
        <f>$H$252</f>
        <v>-1.9987465893484571</v>
      </c>
      <c r="BR336" s="8">
        <f>$E$262</f>
        <v>-5.7829713287632957E-3</v>
      </c>
      <c r="BS336" s="8">
        <v>1</v>
      </c>
    </row>
    <row r="337" spans="1:71" x14ac:dyDescent="0.25">
      <c r="A337" s="3" t="s">
        <v>172</v>
      </c>
      <c r="B337" s="8">
        <v>0</v>
      </c>
      <c r="C337" s="8">
        <v>0</v>
      </c>
      <c r="D337" s="8">
        <v>0</v>
      </c>
      <c r="E337" s="8">
        <v>0</v>
      </c>
      <c r="F337" s="8">
        <v>0</v>
      </c>
      <c r="G337" s="8">
        <v>0</v>
      </c>
      <c r="H337" s="8">
        <v>0</v>
      </c>
      <c r="I337" s="8">
        <v>0</v>
      </c>
      <c r="J337" s="8">
        <v>0</v>
      </c>
      <c r="K337" s="8">
        <v>0</v>
      </c>
      <c r="L337" s="8">
        <v>0</v>
      </c>
      <c r="M337" s="8">
        <v>0</v>
      </c>
      <c r="N337" s="8">
        <v>0</v>
      </c>
      <c r="O337" s="8">
        <v>0</v>
      </c>
      <c r="P337" s="8">
        <v>0</v>
      </c>
      <c r="Q337" s="8">
        <v>0</v>
      </c>
      <c r="R337" s="8">
        <v>0</v>
      </c>
      <c r="S337" s="8">
        <v>0</v>
      </c>
      <c r="T337" s="8">
        <v>0</v>
      </c>
      <c r="U337" s="8">
        <v>0</v>
      </c>
      <c r="V337" s="8">
        <v>0</v>
      </c>
      <c r="W337" s="8">
        <v>0</v>
      </c>
      <c r="X337" s="8">
        <v>0</v>
      </c>
      <c r="Y337" s="8">
        <v>0</v>
      </c>
      <c r="Z337" s="8">
        <v>0</v>
      </c>
      <c r="AA337" s="8">
        <v>0</v>
      </c>
      <c r="AB337" s="8">
        <v>0</v>
      </c>
      <c r="AC337" s="8">
        <v>0</v>
      </c>
      <c r="AD337" s="8">
        <v>0</v>
      </c>
      <c r="AE337" s="8">
        <v>0</v>
      </c>
      <c r="AF337" s="8">
        <v>0</v>
      </c>
      <c r="AG337" s="8">
        <v>0</v>
      </c>
      <c r="AH337" s="8">
        <v>0</v>
      </c>
      <c r="AI337" s="8">
        <v>0</v>
      </c>
      <c r="AJ337" s="8">
        <v>0</v>
      </c>
      <c r="AK337" s="8">
        <v>0</v>
      </c>
      <c r="AL337" s="8">
        <v>0</v>
      </c>
      <c r="AM337" s="8">
        <v>0</v>
      </c>
      <c r="AN337" s="8">
        <v>0</v>
      </c>
      <c r="AO337" s="8">
        <v>0</v>
      </c>
      <c r="AP337" s="8">
        <v>0</v>
      </c>
      <c r="AQ337" s="8">
        <v>0</v>
      </c>
      <c r="AR337" s="8">
        <v>0</v>
      </c>
      <c r="AS337" s="8">
        <v>0</v>
      </c>
      <c r="AT337" s="8">
        <v>0</v>
      </c>
      <c r="AU337" s="8">
        <v>0</v>
      </c>
      <c r="AV337" s="8">
        <v>0</v>
      </c>
      <c r="AW337" s="8">
        <v>0</v>
      </c>
      <c r="AX337" s="8">
        <v>0</v>
      </c>
      <c r="AY337" s="8">
        <v>0</v>
      </c>
      <c r="AZ337" s="8">
        <v>0</v>
      </c>
      <c r="BA337" s="8">
        <v>0</v>
      </c>
      <c r="BB337" s="8">
        <v>0</v>
      </c>
      <c r="BC337" s="8">
        <v>0</v>
      </c>
      <c r="BD337" s="8">
        <v>0</v>
      </c>
      <c r="BE337" s="8">
        <v>0</v>
      </c>
      <c r="BF337" s="8">
        <v>0</v>
      </c>
      <c r="BG337" s="8">
        <v>0</v>
      </c>
      <c r="BH337" s="8">
        <v>0</v>
      </c>
      <c r="BI337" s="8">
        <v>0</v>
      </c>
      <c r="BJ337" s="8">
        <v>0</v>
      </c>
      <c r="BK337" s="8">
        <v>0</v>
      </c>
      <c r="BL337" s="8">
        <v>0</v>
      </c>
      <c r="BM337" s="8">
        <v>0</v>
      </c>
      <c r="BN337" s="8">
        <v>1</v>
      </c>
      <c r="BO337" s="8">
        <f>-$H$261</f>
        <v>-38.4</v>
      </c>
      <c r="BP337" s="8">
        <v>-2</v>
      </c>
      <c r="BQ337" s="8">
        <f>$H$258</f>
        <v>77.751869030980757</v>
      </c>
      <c r="BR337" s="8">
        <v>1</v>
      </c>
      <c r="BS337" s="8">
        <f>-$H$261</f>
        <v>-38.4</v>
      </c>
    </row>
    <row r="338" spans="1:71" x14ac:dyDescent="0.25">
      <c r="A338" s="3" t="s">
        <v>108</v>
      </c>
      <c r="B338" s="8">
        <v>0</v>
      </c>
      <c r="C338" s="8">
        <v>0</v>
      </c>
      <c r="D338" s="8">
        <v>1</v>
      </c>
      <c r="E338" s="8">
        <v>0</v>
      </c>
      <c r="F338" s="8">
        <v>0</v>
      </c>
      <c r="G338" s="8">
        <v>0</v>
      </c>
      <c r="H338" s="8"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  <c r="N338" s="8">
        <v>0</v>
      </c>
      <c r="O338" s="8">
        <v>0</v>
      </c>
      <c r="P338" s="8">
        <v>0</v>
      </c>
      <c r="Q338" s="8">
        <v>0</v>
      </c>
      <c r="R338" s="8">
        <v>0</v>
      </c>
      <c r="S338" s="8">
        <v>0</v>
      </c>
      <c r="T338" s="8">
        <v>0</v>
      </c>
      <c r="U338" s="8">
        <v>0</v>
      </c>
      <c r="V338" s="8">
        <v>0</v>
      </c>
      <c r="W338" s="8">
        <v>0</v>
      </c>
      <c r="X338" s="8">
        <v>0</v>
      </c>
      <c r="Y338" s="8">
        <v>0</v>
      </c>
      <c r="Z338" s="8">
        <v>0</v>
      </c>
      <c r="AA338" s="8">
        <v>0</v>
      </c>
      <c r="AB338" s="8">
        <v>0</v>
      </c>
      <c r="AC338" s="8">
        <v>0</v>
      </c>
      <c r="AD338" s="8">
        <v>0</v>
      </c>
      <c r="AE338" s="8">
        <v>0</v>
      </c>
      <c r="AF338" s="8">
        <v>0</v>
      </c>
      <c r="AG338" s="8">
        <v>0</v>
      </c>
      <c r="AH338" s="8">
        <v>0</v>
      </c>
      <c r="AI338" s="8">
        <v>0</v>
      </c>
      <c r="AJ338" s="8">
        <v>0</v>
      </c>
      <c r="AK338" s="8">
        <v>0</v>
      </c>
      <c r="AL338" s="8">
        <v>0</v>
      </c>
      <c r="AM338" s="8">
        <v>0</v>
      </c>
      <c r="AN338" s="8">
        <v>0</v>
      </c>
      <c r="AO338" s="8">
        <v>0</v>
      </c>
      <c r="AP338" s="8">
        <v>0</v>
      </c>
      <c r="AQ338" s="8">
        <v>0</v>
      </c>
      <c r="AR338" s="8">
        <v>0</v>
      </c>
      <c r="AS338" s="8">
        <v>0</v>
      </c>
      <c r="AT338" s="8">
        <v>0</v>
      </c>
      <c r="AU338" s="8">
        <v>0</v>
      </c>
      <c r="AV338" s="8">
        <v>0</v>
      </c>
      <c r="AW338" s="8">
        <v>0</v>
      </c>
      <c r="AX338" s="8">
        <v>0</v>
      </c>
      <c r="AY338" s="8">
        <v>0</v>
      </c>
      <c r="AZ338" s="8">
        <v>0</v>
      </c>
      <c r="BA338" s="8">
        <v>0</v>
      </c>
      <c r="BB338" s="8">
        <v>0</v>
      </c>
      <c r="BC338" s="8">
        <v>0</v>
      </c>
      <c r="BD338" s="8">
        <v>0</v>
      </c>
      <c r="BE338" s="8">
        <v>0</v>
      </c>
      <c r="BF338" s="8">
        <v>0</v>
      </c>
      <c r="BG338" s="8">
        <v>0</v>
      </c>
      <c r="BH338" s="8">
        <v>0</v>
      </c>
      <c r="BI338" s="8">
        <v>0</v>
      </c>
      <c r="BJ338" s="8">
        <v>0</v>
      </c>
      <c r="BK338" s="8">
        <v>0</v>
      </c>
      <c r="BL338" s="8">
        <v>0</v>
      </c>
      <c r="BM338" s="8">
        <v>0</v>
      </c>
      <c r="BN338" s="8">
        <v>0</v>
      </c>
      <c r="BO338" s="8">
        <v>0</v>
      </c>
      <c r="BP338" s="8">
        <v>0</v>
      </c>
      <c r="BQ338" s="8">
        <v>0</v>
      </c>
      <c r="BR338" s="8">
        <v>0</v>
      </c>
      <c r="BS338" s="8">
        <v>0</v>
      </c>
    </row>
    <row r="339" spans="1:71" x14ac:dyDescent="0.25">
      <c r="A339" s="3" t="s">
        <v>109</v>
      </c>
      <c r="B339" s="8">
        <f>1/H261</f>
        <v>2.6041666666666668E-2</v>
      </c>
      <c r="C339" s="8">
        <v>-1</v>
      </c>
      <c r="D339" s="8">
        <v>0</v>
      </c>
      <c r="E339" s="8">
        <v>0</v>
      </c>
      <c r="F339" s="8">
        <f>-1/H261</f>
        <v>-2.6041666666666668E-2</v>
      </c>
      <c r="G339" s="8">
        <v>1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0</v>
      </c>
      <c r="O339" s="8">
        <v>0</v>
      </c>
      <c r="P339" s="8">
        <v>0</v>
      </c>
      <c r="Q339" s="8">
        <v>0</v>
      </c>
      <c r="R339" s="8">
        <v>0</v>
      </c>
      <c r="S339" s="8">
        <v>0</v>
      </c>
      <c r="T339" s="8">
        <v>0</v>
      </c>
      <c r="U339" s="8">
        <v>0</v>
      </c>
      <c r="V339" s="8">
        <v>0</v>
      </c>
      <c r="W339" s="8">
        <v>0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0</v>
      </c>
      <c r="AD339" s="8">
        <v>0</v>
      </c>
      <c r="AE339" s="8">
        <v>0</v>
      </c>
      <c r="AF339" s="8">
        <v>0</v>
      </c>
      <c r="AG339" s="8">
        <v>0</v>
      </c>
      <c r="AH339" s="8">
        <v>0</v>
      </c>
      <c r="AI339" s="8">
        <v>0</v>
      </c>
      <c r="AJ339" s="8">
        <v>0</v>
      </c>
      <c r="AK339" s="8">
        <v>0</v>
      </c>
      <c r="AL339" s="8">
        <v>0</v>
      </c>
      <c r="AM339" s="8">
        <v>0</v>
      </c>
      <c r="AN339" s="8">
        <v>0</v>
      </c>
      <c r="AO339" s="8">
        <v>0</v>
      </c>
      <c r="AP339" s="8">
        <v>0</v>
      </c>
      <c r="AQ339" s="8">
        <v>0</v>
      </c>
      <c r="AR339" s="8">
        <v>0</v>
      </c>
      <c r="AS339" s="8">
        <v>0</v>
      </c>
      <c r="AT339" s="8">
        <v>0</v>
      </c>
      <c r="AU339" s="8">
        <v>0</v>
      </c>
      <c r="AV339" s="8">
        <v>0</v>
      </c>
      <c r="AW339" s="8">
        <v>0</v>
      </c>
      <c r="AX339" s="8">
        <v>0</v>
      </c>
      <c r="AY339" s="8">
        <v>0</v>
      </c>
      <c r="AZ339" s="8">
        <v>0</v>
      </c>
      <c r="BA339" s="8">
        <v>0</v>
      </c>
      <c r="BB339" s="8">
        <v>0</v>
      </c>
      <c r="BC339" s="8">
        <v>0</v>
      </c>
      <c r="BD339" s="8">
        <v>0</v>
      </c>
      <c r="BE339" s="8">
        <v>0</v>
      </c>
      <c r="BF339" s="8">
        <v>0</v>
      </c>
      <c r="BG339" s="8">
        <v>0</v>
      </c>
      <c r="BH339" s="8">
        <v>0</v>
      </c>
      <c r="BI339" s="8">
        <v>0</v>
      </c>
      <c r="BJ339" s="8">
        <v>0</v>
      </c>
      <c r="BK339" s="8">
        <v>0</v>
      </c>
      <c r="BL339" s="8">
        <v>0</v>
      </c>
      <c r="BM339" s="8">
        <v>0</v>
      </c>
      <c r="BN339" s="8">
        <v>0</v>
      </c>
      <c r="BO339" s="8">
        <v>0</v>
      </c>
      <c r="BP339" s="8">
        <v>0</v>
      </c>
      <c r="BQ339" s="8">
        <v>0</v>
      </c>
      <c r="BR339" s="8">
        <v>0</v>
      </c>
      <c r="BS339" s="8">
        <v>0</v>
      </c>
    </row>
    <row r="340" spans="1:71" x14ac:dyDescent="0.25">
      <c r="A340" s="3" t="s">
        <v>173</v>
      </c>
      <c r="B340" s="8">
        <v>0</v>
      </c>
      <c r="C340" s="8">
        <v>0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  <c r="N340" s="8">
        <v>0</v>
      </c>
      <c r="O340" s="8">
        <v>0</v>
      </c>
      <c r="P340" s="8">
        <v>0</v>
      </c>
      <c r="Q340" s="8">
        <v>0</v>
      </c>
      <c r="R340" s="8">
        <v>0</v>
      </c>
      <c r="S340" s="8">
        <v>0</v>
      </c>
      <c r="T340" s="8">
        <v>0</v>
      </c>
      <c r="U340" s="8">
        <v>0</v>
      </c>
      <c r="V340" s="8">
        <v>0</v>
      </c>
      <c r="W340" s="8">
        <v>0</v>
      </c>
      <c r="X340" s="8">
        <v>0</v>
      </c>
      <c r="Y340" s="8">
        <v>0</v>
      </c>
      <c r="Z340" s="8">
        <v>0</v>
      </c>
      <c r="AA340" s="8">
        <v>0</v>
      </c>
      <c r="AB340" s="8">
        <v>0</v>
      </c>
      <c r="AC340" s="8">
        <v>0</v>
      </c>
      <c r="AD340" s="8">
        <v>0</v>
      </c>
      <c r="AE340" s="8">
        <v>0</v>
      </c>
      <c r="AF340" s="8">
        <v>0</v>
      </c>
      <c r="AG340" s="8">
        <v>0</v>
      </c>
      <c r="AH340" s="8">
        <v>0</v>
      </c>
      <c r="AI340" s="8">
        <v>0</v>
      </c>
      <c r="AJ340" s="8">
        <v>0</v>
      </c>
      <c r="AK340" s="8">
        <v>0</v>
      </c>
      <c r="AL340" s="8">
        <v>0</v>
      </c>
      <c r="AM340" s="8">
        <v>0</v>
      </c>
      <c r="AN340" s="8">
        <v>0</v>
      </c>
      <c r="AO340" s="8">
        <v>0</v>
      </c>
      <c r="AP340" s="8">
        <v>0</v>
      </c>
      <c r="AQ340" s="8">
        <v>0</v>
      </c>
      <c r="AR340" s="8">
        <v>0</v>
      </c>
      <c r="AS340" s="8">
        <v>0</v>
      </c>
      <c r="AT340" s="8">
        <v>0</v>
      </c>
      <c r="AU340" s="8">
        <v>0</v>
      </c>
      <c r="AV340" s="8">
        <v>0</v>
      </c>
      <c r="AW340" s="8">
        <v>0</v>
      </c>
      <c r="AX340" s="8">
        <v>0</v>
      </c>
      <c r="AY340" s="8">
        <v>0</v>
      </c>
      <c r="AZ340" s="8">
        <v>0</v>
      </c>
      <c r="BA340" s="8">
        <v>0</v>
      </c>
      <c r="BB340" s="8">
        <v>0</v>
      </c>
      <c r="BC340" s="8">
        <v>0</v>
      </c>
      <c r="BD340" s="8">
        <v>0</v>
      </c>
      <c r="BE340" s="8">
        <v>0</v>
      </c>
      <c r="BF340" s="8">
        <v>0</v>
      </c>
      <c r="BG340" s="8">
        <v>0</v>
      </c>
      <c r="BH340" s="8">
        <v>0</v>
      </c>
      <c r="BI340" s="8">
        <v>0</v>
      </c>
      <c r="BJ340" s="8">
        <v>0</v>
      </c>
      <c r="BK340" s="8">
        <v>0</v>
      </c>
      <c r="BL340" s="8">
        <v>0</v>
      </c>
      <c r="BM340" s="8">
        <v>0</v>
      </c>
      <c r="BN340" s="8">
        <v>0</v>
      </c>
      <c r="BO340" s="8">
        <v>0</v>
      </c>
      <c r="BP340" s="8">
        <v>1</v>
      </c>
      <c r="BQ340" s="8">
        <v>0</v>
      </c>
      <c r="BR340" s="8">
        <v>0</v>
      </c>
      <c r="BS340" s="8">
        <v>0</v>
      </c>
    </row>
    <row r="341" spans="1:71" x14ac:dyDescent="0.25">
      <c r="A341" s="3" t="s">
        <v>174</v>
      </c>
      <c r="B341" s="8">
        <v>0</v>
      </c>
      <c r="C341" s="8">
        <v>0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8">
        <v>0</v>
      </c>
      <c r="J341" s="8">
        <v>0</v>
      </c>
      <c r="K341" s="8">
        <v>0</v>
      </c>
      <c r="L341" s="8">
        <v>0</v>
      </c>
      <c r="M341" s="8">
        <v>0</v>
      </c>
      <c r="N341" s="8">
        <v>0</v>
      </c>
      <c r="O341" s="8">
        <v>0</v>
      </c>
      <c r="P341" s="8">
        <v>0</v>
      </c>
      <c r="Q341" s="8">
        <v>0</v>
      </c>
      <c r="R341" s="8">
        <v>0</v>
      </c>
      <c r="S341" s="8">
        <v>0</v>
      </c>
      <c r="T341" s="8">
        <v>0</v>
      </c>
      <c r="U341" s="8">
        <v>0</v>
      </c>
      <c r="V341" s="8">
        <v>0</v>
      </c>
      <c r="W341" s="8">
        <v>0</v>
      </c>
      <c r="X341" s="8">
        <v>0</v>
      </c>
      <c r="Y341" s="8">
        <v>0</v>
      </c>
      <c r="Z341" s="8">
        <v>0</v>
      </c>
      <c r="AA341" s="8">
        <v>0</v>
      </c>
      <c r="AB341" s="8">
        <v>0</v>
      </c>
      <c r="AC341" s="8">
        <v>0</v>
      </c>
      <c r="AD341" s="8">
        <v>0</v>
      </c>
      <c r="AE341" s="8">
        <v>0</v>
      </c>
      <c r="AF341" s="8">
        <v>0</v>
      </c>
      <c r="AG341" s="8">
        <v>0</v>
      </c>
      <c r="AH341" s="8">
        <v>0</v>
      </c>
      <c r="AI341" s="8">
        <v>0</v>
      </c>
      <c r="AJ341" s="8">
        <v>0</v>
      </c>
      <c r="AK341" s="8">
        <v>0</v>
      </c>
      <c r="AL341" s="8">
        <v>0</v>
      </c>
      <c r="AM341" s="8">
        <v>0</v>
      </c>
      <c r="AN341" s="8">
        <v>0</v>
      </c>
      <c r="AO341" s="8">
        <v>0</v>
      </c>
      <c r="AP341" s="8">
        <v>0</v>
      </c>
      <c r="AQ341" s="8">
        <v>0</v>
      </c>
      <c r="AR341" s="8">
        <v>0</v>
      </c>
      <c r="AS341" s="8">
        <v>0</v>
      </c>
      <c r="AT341" s="8">
        <v>0</v>
      </c>
      <c r="AU341" s="8">
        <v>0</v>
      </c>
      <c r="AV341" s="8">
        <v>0</v>
      </c>
      <c r="AW341" s="8">
        <v>0</v>
      </c>
      <c r="AX341" s="8">
        <v>0</v>
      </c>
      <c r="AY341" s="8">
        <v>0</v>
      </c>
      <c r="AZ341" s="8">
        <v>0</v>
      </c>
      <c r="BA341" s="8">
        <v>0</v>
      </c>
      <c r="BB341" s="8">
        <v>0</v>
      </c>
      <c r="BC341" s="8">
        <v>0</v>
      </c>
      <c r="BD341" s="8">
        <v>0</v>
      </c>
      <c r="BE341" s="8">
        <v>0</v>
      </c>
      <c r="BF341" s="8">
        <v>0</v>
      </c>
      <c r="BG341" s="8">
        <v>0</v>
      </c>
      <c r="BH341" s="8">
        <v>0</v>
      </c>
      <c r="BI341" s="8">
        <v>0</v>
      </c>
      <c r="BJ341" s="8">
        <v>0</v>
      </c>
      <c r="BK341" s="8">
        <v>0</v>
      </c>
      <c r="BL341" s="8">
        <v>0</v>
      </c>
      <c r="BM341" s="8">
        <v>0</v>
      </c>
      <c r="BN341" s="8">
        <v>0</v>
      </c>
      <c r="BO341" s="8">
        <v>0</v>
      </c>
      <c r="BP341" s="8">
        <v>0</v>
      </c>
      <c r="BQ341" s="8">
        <v>1</v>
      </c>
      <c r="BR341" s="8">
        <v>0</v>
      </c>
      <c r="BS341" s="8">
        <v>0</v>
      </c>
    </row>
    <row r="345" spans="1:71" x14ac:dyDescent="0.25">
      <c r="B345" s="1"/>
    </row>
    <row r="346" spans="1:71" x14ac:dyDescent="0.25">
      <c r="B346" s="1"/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Equation.DSMT4" shapeId="29698" r:id="rId4">
          <objectPr defaultSize="0" autoPict="0" r:id="rId5">
            <anchor moveWithCells="1" sizeWithCells="1">
              <from>
                <xdr:col>2</xdr:col>
                <xdr:colOff>9525</xdr:colOff>
                <xdr:row>31</xdr:row>
                <xdr:rowOff>180975</xdr:rowOff>
              </from>
              <to>
                <xdr:col>3</xdr:col>
                <xdr:colOff>752475</xdr:colOff>
                <xdr:row>35</xdr:row>
                <xdr:rowOff>57150</xdr:rowOff>
              </to>
            </anchor>
          </objectPr>
        </oleObject>
      </mc:Choice>
      <mc:Fallback>
        <oleObject progId="Equation.DSMT4" shapeId="29698" r:id="rId4"/>
      </mc:Fallback>
    </mc:AlternateContent>
    <mc:AlternateContent xmlns:mc="http://schemas.openxmlformats.org/markup-compatibility/2006">
      <mc:Choice Requires="x14">
        <oleObject progId="Equation.DSMT4" shapeId="29699" r:id="rId6">
          <objectPr defaultSize="0" autoPict="0" r:id="rId7">
            <anchor moveWithCells="1" sizeWithCells="1">
              <from>
                <xdr:col>1</xdr:col>
                <xdr:colOff>914400</xdr:colOff>
                <xdr:row>35</xdr:row>
                <xdr:rowOff>123825</xdr:rowOff>
              </from>
              <to>
                <xdr:col>3</xdr:col>
                <xdr:colOff>771525</xdr:colOff>
                <xdr:row>39</xdr:row>
                <xdr:rowOff>47625</xdr:rowOff>
              </to>
            </anchor>
          </objectPr>
        </oleObject>
      </mc:Choice>
      <mc:Fallback>
        <oleObject progId="Equation.DSMT4" shapeId="29699" r:id="rId6"/>
      </mc:Fallback>
    </mc:AlternateContent>
    <mc:AlternateContent xmlns:mc="http://schemas.openxmlformats.org/markup-compatibility/2006">
      <mc:Choice Requires="x14">
        <oleObject progId="Equation.DSMT4" shapeId="29700" r:id="rId8">
          <objectPr defaultSize="0" autoPict="0" r:id="rId9">
            <anchor moveWithCells="1" sizeWithCells="1">
              <from>
                <xdr:col>3</xdr:col>
                <xdr:colOff>76200</xdr:colOff>
                <xdr:row>24</xdr:row>
                <xdr:rowOff>66675</xdr:rowOff>
              </from>
              <to>
                <xdr:col>3</xdr:col>
                <xdr:colOff>800100</xdr:colOff>
                <xdr:row>26</xdr:row>
                <xdr:rowOff>161925</xdr:rowOff>
              </to>
            </anchor>
          </objectPr>
        </oleObject>
      </mc:Choice>
      <mc:Fallback>
        <oleObject progId="Equation.DSMT4" shapeId="29700" r:id="rId8"/>
      </mc:Fallback>
    </mc:AlternateContent>
    <mc:AlternateContent xmlns:mc="http://schemas.openxmlformats.org/markup-compatibility/2006">
      <mc:Choice Requires="x14">
        <oleObject progId="Equation.DSMT4" shapeId="29701" r:id="rId10">
          <objectPr defaultSize="0" autoPict="0" r:id="rId11">
            <anchor moveWithCells="1" sizeWithCells="1">
              <from>
                <xdr:col>2</xdr:col>
                <xdr:colOff>180975</xdr:colOff>
                <xdr:row>28</xdr:row>
                <xdr:rowOff>38100</xdr:rowOff>
              </from>
              <to>
                <xdr:col>4</xdr:col>
                <xdr:colOff>0</xdr:colOff>
                <xdr:row>30</xdr:row>
                <xdr:rowOff>171450</xdr:rowOff>
              </to>
            </anchor>
          </objectPr>
        </oleObject>
      </mc:Choice>
      <mc:Fallback>
        <oleObject progId="Equation.DSMT4" shapeId="29701" r:id="rId10"/>
      </mc:Fallback>
    </mc:AlternateContent>
    <mc:AlternateContent xmlns:mc="http://schemas.openxmlformats.org/markup-compatibility/2006">
      <mc:Choice Requires="x14">
        <oleObject progId="Equation.DSMT4" shapeId="29707" r:id="rId12">
          <objectPr defaultSize="0" autoPict="0" r:id="rId5">
            <anchor moveWithCells="1" sizeWithCells="1">
              <from>
                <xdr:col>2</xdr:col>
                <xdr:colOff>9525</xdr:colOff>
                <xdr:row>88</xdr:row>
                <xdr:rowOff>180975</xdr:rowOff>
              </from>
              <to>
                <xdr:col>3</xdr:col>
                <xdr:colOff>752475</xdr:colOff>
                <xdr:row>92</xdr:row>
                <xdr:rowOff>57150</xdr:rowOff>
              </to>
            </anchor>
          </objectPr>
        </oleObject>
      </mc:Choice>
      <mc:Fallback>
        <oleObject progId="Equation.DSMT4" shapeId="29707" r:id="rId12"/>
      </mc:Fallback>
    </mc:AlternateContent>
    <mc:AlternateContent xmlns:mc="http://schemas.openxmlformats.org/markup-compatibility/2006">
      <mc:Choice Requires="x14">
        <oleObject progId="Equation.DSMT4" shapeId="29708" r:id="rId13">
          <objectPr defaultSize="0" autoPict="0" r:id="rId7">
            <anchor moveWithCells="1" sizeWithCells="1">
              <from>
                <xdr:col>1</xdr:col>
                <xdr:colOff>914400</xdr:colOff>
                <xdr:row>92</xdr:row>
                <xdr:rowOff>123825</xdr:rowOff>
              </from>
              <to>
                <xdr:col>3</xdr:col>
                <xdr:colOff>771525</xdr:colOff>
                <xdr:row>96</xdr:row>
                <xdr:rowOff>47625</xdr:rowOff>
              </to>
            </anchor>
          </objectPr>
        </oleObject>
      </mc:Choice>
      <mc:Fallback>
        <oleObject progId="Equation.DSMT4" shapeId="29708" r:id="rId13"/>
      </mc:Fallback>
    </mc:AlternateContent>
    <mc:AlternateContent xmlns:mc="http://schemas.openxmlformats.org/markup-compatibility/2006">
      <mc:Choice Requires="x14">
        <oleObject progId="Equation.DSMT4" shapeId="29709" r:id="rId14">
          <objectPr defaultSize="0" autoPict="0" r:id="rId9">
            <anchor moveWithCells="1" sizeWithCells="1">
              <from>
                <xdr:col>3</xdr:col>
                <xdr:colOff>76200</xdr:colOff>
                <xdr:row>81</xdr:row>
                <xdr:rowOff>66675</xdr:rowOff>
              </from>
              <to>
                <xdr:col>3</xdr:col>
                <xdr:colOff>800100</xdr:colOff>
                <xdr:row>83</xdr:row>
                <xdr:rowOff>161925</xdr:rowOff>
              </to>
            </anchor>
          </objectPr>
        </oleObject>
      </mc:Choice>
      <mc:Fallback>
        <oleObject progId="Equation.DSMT4" shapeId="29709" r:id="rId14"/>
      </mc:Fallback>
    </mc:AlternateContent>
    <mc:AlternateContent xmlns:mc="http://schemas.openxmlformats.org/markup-compatibility/2006">
      <mc:Choice Requires="x14">
        <oleObject progId="Equation.DSMT4" shapeId="29710" r:id="rId15">
          <objectPr defaultSize="0" autoPict="0" r:id="rId11">
            <anchor moveWithCells="1" sizeWithCells="1">
              <from>
                <xdr:col>2</xdr:col>
                <xdr:colOff>180975</xdr:colOff>
                <xdr:row>85</xdr:row>
                <xdr:rowOff>38100</xdr:rowOff>
              </from>
              <to>
                <xdr:col>4</xdr:col>
                <xdr:colOff>0</xdr:colOff>
                <xdr:row>87</xdr:row>
                <xdr:rowOff>171450</xdr:rowOff>
              </to>
            </anchor>
          </objectPr>
        </oleObject>
      </mc:Choice>
      <mc:Fallback>
        <oleObject progId="Equation.DSMT4" shapeId="29710" r:id="rId15"/>
      </mc:Fallback>
    </mc:AlternateContent>
    <mc:AlternateContent xmlns:mc="http://schemas.openxmlformats.org/markup-compatibility/2006">
      <mc:Choice Requires="x14">
        <oleObject progId="Equation.DSMT4" shapeId="29724" r:id="rId16">
          <objectPr defaultSize="0" autoPict="0" r:id="rId17">
            <anchor moveWithCells="1" sizeWithCells="1">
              <from>
                <xdr:col>1</xdr:col>
                <xdr:colOff>352425</xdr:colOff>
                <xdr:row>66</xdr:row>
                <xdr:rowOff>0</xdr:rowOff>
              </from>
              <to>
                <xdr:col>7</xdr:col>
                <xdr:colOff>781050</xdr:colOff>
                <xdr:row>69</xdr:row>
                <xdr:rowOff>161925</xdr:rowOff>
              </to>
            </anchor>
          </objectPr>
        </oleObject>
      </mc:Choice>
      <mc:Fallback>
        <oleObject progId="Equation.DSMT4" shapeId="29724" r:id="rId16"/>
      </mc:Fallback>
    </mc:AlternateContent>
    <mc:AlternateContent xmlns:mc="http://schemas.openxmlformats.org/markup-compatibility/2006">
      <mc:Choice Requires="x14">
        <oleObject progId="Equation.DSMT4" shapeId="29725" r:id="rId18">
          <objectPr defaultSize="0" autoPict="0" r:id="rId17">
            <anchor moveWithCells="1" sizeWithCells="1">
              <from>
                <xdr:col>0</xdr:col>
                <xdr:colOff>800100</xdr:colOff>
                <xdr:row>138</xdr:row>
                <xdr:rowOff>114300</xdr:rowOff>
              </from>
              <to>
                <xdr:col>6</xdr:col>
                <xdr:colOff>571500</xdr:colOff>
                <xdr:row>142</xdr:row>
                <xdr:rowOff>0</xdr:rowOff>
              </to>
            </anchor>
          </objectPr>
        </oleObject>
      </mc:Choice>
      <mc:Fallback>
        <oleObject progId="Equation.DSMT4" shapeId="29725" r:id="rId18"/>
      </mc:Fallback>
    </mc:AlternateContent>
    <mc:AlternateContent xmlns:mc="http://schemas.openxmlformats.org/markup-compatibility/2006">
      <mc:Choice Requires="x14">
        <oleObject progId="Equation.DSMT4" shapeId="29697" r:id="rId19">
          <objectPr defaultSize="0" autoPict="0" r:id="rId20">
            <anchor moveWithCells="1" sizeWithCells="1">
              <from>
                <xdr:col>8</xdr:col>
                <xdr:colOff>304800</xdr:colOff>
                <xdr:row>24</xdr:row>
                <xdr:rowOff>133350</xdr:rowOff>
              </from>
              <to>
                <xdr:col>15</xdr:col>
                <xdr:colOff>0</xdr:colOff>
                <xdr:row>37</xdr:row>
                <xdr:rowOff>0</xdr:rowOff>
              </to>
            </anchor>
          </objectPr>
        </oleObject>
      </mc:Choice>
      <mc:Fallback>
        <oleObject progId="Equation.DSMT4" shapeId="29697" r:id="rId19"/>
      </mc:Fallback>
    </mc:AlternateContent>
    <mc:AlternateContent xmlns:mc="http://schemas.openxmlformats.org/markup-compatibility/2006">
      <mc:Choice Requires="x14">
        <oleObject progId="Equation.DSMT4" shapeId="29702" r:id="rId21">
          <objectPr defaultSize="0" autoPict="0" r:id="rId22">
            <anchor moveWithCells="1" sizeWithCells="1">
              <from>
                <xdr:col>6</xdr:col>
                <xdr:colOff>228600</xdr:colOff>
                <xdr:row>31</xdr:row>
                <xdr:rowOff>76200</xdr:rowOff>
              </from>
              <to>
                <xdr:col>6</xdr:col>
                <xdr:colOff>838200</xdr:colOff>
                <xdr:row>33</xdr:row>
                <xdr:rowOff>161925</xdr:rowOff>
              </to>
            </anchor>
          </objectPr>
        </oleObject>
      </mc:Choice>
      <mc:Fallback>
        <oleObject progId="Equation.DSMT4" shapeId="29702" r:id="rId21"/>
      </mc:Fallback>
    </mc:AlternateContent>
    <mc:AlternateContent xmlns:mc="http://schemas.openxmlformats.org/markup-compatibility/2006">
      <mc:Choice Requires="x14">
        <oleObject progId="Equation.DSMT4" shapeId="29703" r:id="rId23">
          <objectPr defaultSize="0" autoPict="0" r:id="rId24">
            <anchor moveWithCells="1" sizeWithCells="1">
              <from>
                <xdr:col>5</xdr:col>
                <xdr:colOff>495300</xdr:colOff>
                <xdr:row>22</xdr:row>
                <xdr:rowOff>114300</xdr:rowOff>
              </from>
              <to>
                <xdr:col>6</xdr:col>
                <xdr:colOff>828675</xdr:colOff>
                <xdr:row>24</xdr:row>
                <xdr:rowOff>76200</xdr:rowOff>
              </to>
            </anchor>
          </objectPr>
        </oleObject>
      </mc:Choice>
      <mc:Fallback>
        <oleObject progId="Equation.DSMT4" shapeId="29703" r:id="rId23"/>
      </mc:Fallback>
    </mc:AlternateContent>
    <mc:AlternateContent xmlns:mc="http://schemas.openxmlformats.org/markup-compatibility/2006">
      <mc:Choice Requires="x14">
        <oleObject progId="Equation.DSMT4" shapeId="29704" r:id="rId25">
          <objectPr defaultSize="0" autoPict="0" r:id="rId26">
            <anchor moveWithCells="1" sizeWithCells="1">
              <from>
                <xdr:col>4</xdr:col>
                <xdr:colOff>819150</xdr:colOff>
                <xdr:row>24</xdr:row>
                <xdr:rowOff>180975</xdr:rowOff>
              </from>
              <to>
                <xdr:col>6</xdr:col>
                <xdr:colOff>847725</xdr:colOff>
                <xdr:row>28</xdr:row>
                <xdr:rowOff>9525</xdr:rowOff>
              </to>
            </anchor>
          </objectPr>
        </oleObject>
      </mc:Choice>
      <mc:Fallback>
        <oleObject progId="Equation.DSMT4" shapeId="29704" r:id="rId25"/>
      </mc:Fallback>
    </mc:AlternateContent>
    <mc:AlternateContent xmlns:mc="http://schemas.openxmlformats.org/markup-compatibility/2006">
      <mc:Choice Requires="x14">
        <oleObject progId="Equation.DSMT4" shapeId="29705" r:id="rId27">
          <objectPr defaultSize="0" autoPict="0" r:id="rId28">
            <anchor moveWithCells="1" sizeWithCells="1">
              <from>
                <xdr:col>5</xdr:col>
                <xdr:colOff>104775</xdr:colOff>
                <xdr:row>28</xdr:row>
                <xdr:rowOff>47625</xdr:rowOff>
              </from>
              <to>
                <xdr:col>6</xdr:col>
                <xdr:colOff>828675</xdr:colOff>
                <xdr:row>30</xdr:row>
                <xdr:rowOff>180975</xdr:rowOff>
              </to>
            </anchor>
          </objectPr>
        </oleObject>
      </mc:Choice>
      <mc:Fallback>
        <oleObject progId="Equation.DSMT4" shapeId="29705" r:id="rId27"/>
      </mc:Fallback>
    </mc:AlternateContent>
    <mc:AlternateContent xmlns:mc="http://schemas.openxmlformats.org/markup-compatibility/2006">
      <mc:Choice Requires="x14">
        <oleObject progId="Equation.DSMT4" shapeId="29706" r:id="rId29">
          <objectPr defaultSize="0" autoPict="0" r:id="rId20">
            <anchor moveWithCells="1" sizeWithCells="1">
              <from>
                <xdr:col>8</xdr:col>
                <xdr:colOff>304800</xdr:colOff>
                <xdr:row>81</xdr:row>
                <xdr:rowOff>133350</xdr:rowOff>
              </from>
              <to>
                <xdr:col>15</xdr:col>
                <xdr:colOff>0</xdr:colOff>
                <xdr:row>94</xdr:row>
                <xdr:rowOff>0</xdr:rowOff>
              </to>
            </anchor>
          </objectPr>
        </oleObject>
      </mc:Choice>
      <mc:Fallback>
        <oleObject progId="Equation.DSMT4" shapeId="29706" r:id="rId29"/>
      </mc:Fallback>
    </mc:AlternateContent>
    <mc:AlternateContent xmlns:mc="http://schemas.openxmlformats.org/markup-compatibility/2006">
      <mc:Choice Requires="x14">
        <oleObject progId="Equation.DSMT4" shapeId="29711" r:id="rId30">
          <objectPr defaultSize="0" autoPict="0" r:id="rId22">
            <anchor moveWithCells="1" sizeWithCells="1">
              <from>
                <xdr:col>6</xdr:col>
                <xdr:colOff>228600</xdr:colOff>
                <xdr:row>88</xdr:row>
                <xdr:rowOff>76200</xdr:rowOff>
              </from>
              <to>
                <xdr:col>6</xdr:col>
                <xdr:colOff>838200</xdr:colOff>
                <xdr:row>90</xdr:row>
                <xdr:rowOff>161925</xdr:rowOff>
              </to>
            </anchor>
          </objectPr>
        </oleObject>
      </mc:Choice>
      <mc:Fallback>
        <oleObject progId="Equation.DSMT4" shapeId="29711" r:id="rId30"/>
      </mc:Fallback>
    </mc:AlternateContent>
    <mc:AlternateContent xmlns:mc="http://schemas.openxmlformats.org/markup-compatibility/2006">
      <mc:Choice Requires="x14">
        <oleObject progId="Equation.DSMT4" shapeId="29712" r:id="rId31">
          <objectPr defaultSize="0" autoPict="0" r:id="rId24">
            <anchor moveWithCells="1" sizeWithCells="1">
              <from>
                <xdr:col>5</xdr:col>
                <xdr:colOff>495300</xdr:colOff>
                <xdr:row>79</xdr:row>
                <xdr:rowOff>114300</xdr:rowOff>
              </from>
              <to>
                <xdr:col>6</xdr:col>
                <xdr:colOff>828675</xdr:colOff>
                <xdr:row>81</xdr:row>
                <xdr:rowOff>76200</xdr:rowOff>
              </to>
            </anchor>
          </objectPr>
        </oleObject>
      </mc:Choice>
      <mc:Fallback>
        <oleObject progId="Equation.DSMT4" shapeId="29712" r:id="rId31"/>
      </mc:Fallback>
    </mc:AlternateContent>
    <mc:AlternateContent xmlns:mc="http://schemas.openxmlformats.org/markup-compatibility/2006">
      <mc:Choice Requires="x14">
        <oleObject progId="Equation.DSMT4" shapeId="29713" r:id="rId32">
          <objectPr defaultSize="0" autoPict="0" r:id="rId26">
            <anchor moveWithCells="1" sizeWithCells="1">
              <from>
                <xdr:col>4</xdr:col>
                <xdr:colOff>819150</xdr:colOff>
                <xdr:row>81</xdr:row>
                <xdr:rowOff>180975</xdr:rowOff>
              </from>
              <to>
                <xdr:col>6</xdr:col>
                <xdr:colOff>847725</xdr:colOff>
                <xdr:row>85</xdr:row>
                <xdr:rowOff>9525</xdr:rowOff>
              </to>
            </anchor>
          </objectPr>
        </oleObject>
      </mc:Choice>
      <mc:Fallback>
        <oleObject progId="Equation.DSMT4" shapeId="29713" r:id="rId32"/>
      </mc:Fallback>
    </mc:AlternateContent>
    <mc:AlternateContent xmlns:mc="http://schemas.openxmlformats.org/markup-compatibility/2006">
      <mc:Choice Requires="x14">
        <oleObject progId="Equation.DSMT4" shapeId="29714" r:id="rId33">
          <objectPr defaultSize="0" autoPict="0" r:id="rId28">
            <anchor moveWithCells="1" sizeWithCells="1">
              <from>
                <xdr:col>5</xdr:col>
                <xdr:colOff>104775</xdr:colOff>
                <xdr:row>85</xdr:row>
                <xdr:rowOff>47625</xdr:rowOff>
              </from>
              <to>
                <xdr:col>6</xdr:col>
                <xdr:colOff>828675</xdr:colOff>
                <xdr:row>87</xdr:row>
                <xdr:rowOff>180975</xdr:rowOff>
              </to>
            </anchor>
          </objectPr>
        </oleObject>
      </mc:Choice>
      <mc:Fallback>
        <oleObject progId="Equation.DSMT4" shapeId="29714" r:id="rId33"/>
      </mc:Fallback>
    </mc:AlternateContent>
    <mc:AlternateContent xmlns:mc="http://schemas.openxmlformats.org/markup-compatibility/2006">
      <mc:Choice Requires="x14">
        <oleObject progId="Equation.DSMT4" shapeId="29737" r:id="rId34">
          <objectPr defaultSize="0" autoPict="0" r:id="rId20">
            <anchor moveWithCells="1" sizeWithCells="1">
              <from>
                <xdr:col>8</xdr:col>
                <xdr:colOff>457200</xdr:colOff>
                <xdr:row>154</xdr:row>
                <xdr:rowOff>180975</xdr:rowOff>
              </from>
              <to>
                <xdr:col>15</xdr:col>
                <xdr:colOff>152400</xdr:colOff>
                <xdr:row>167</xdr:row>
                <xdr:rowOff>47625</xdr:rowOff>
              </to>
            </anchor>
          </objectPr>
        </oleObject>
      </mc:Choice>
      <mc:Fallback>
        <oleObject progId="Equation.DSMT4" shapeId="29737" r:id="rId34"/>
      </mc:Fallback>
    </mc:AlternateContent>
    <mc:AlternateContent xmlns:mc="http://schemas.openxmlformats.org/markup-compatibility/2006">
      <mc:Choice Requires="x14">
        <oleObject progId="Equation.DSMT4" shapeId="29738" r:id="rId35">
          <objectPr defaultSize="0" autoPict="0" r:id="rId5">
            <anchor moveWithCells="1" sizeWithCells="1">
              <from>
                <xdr:col>2</xdr:col>
                <xdr:colOff>9525</xdr:colOff>
                <xdr:row>164</xdr:row>
                <xdr:rowOff>180975</xdr:rowOff>
              </from>
              <to>
                <xdr:col>3</xdr:col>
                <xdr:colOff>752475</xdr:colOff>
                <xdr:row>168</xdr:row>
                <xdr:rowOff>57150</xdr:rowOff>
              </to>
            </anchor>
          </objectPr>
        </oleObject>
      </mc:Choice>
      <mc:Fallback>
        <oleObject progId="Equation.DSMT4" shapeId="29738" r:id="rId35"/>
      </mc:Fallback>
    </mc:AlternateContent>
    <mc:AlternateContent xmlns:mc="http://schemas.openxmlformats.org/markup-compatibility/2006">
      <mc:Choice Requires="x14">
        <oleObject progId="Equation.DSMT4" shapeId="29739" r:id="rId36">
          <objectPr defaultSize="0" autoPict="0" r:id="rId7">
            <anchor moveWithCells="1" sizeWithCells="1">
              <from>
                <xdr:col>1</xdr:col>
                <xdr:colOff>914400</xdr:colOff>
                <xdr:row>168</xdr:row>
                <xdr:rowOff>123825</xdr:rowOff>
              </from>
              <to>
                <xdr:col>3</xdr:col>
                <xdr:colOff>771525</xdr:colOff>
                <xdr:row>172</xdr:row>
                <xdr:rowOff>47625</xdr:rowOff>
              </to>
            </anchor>
          </objectPr>
        </oleObject>
      </mc:Choice>
      <mc:Fallback>
        <oleObject progId="Equation.DSMT4" shapeId="29739" r:id="rId36"/>
      </mc:Fallback>
    </mc:AlternateContent>
    <mc:AlternateContent xmlns:mc="http://schemas.openxmlformats.org/markup-compatibility/2006">
      <mc:Choice Requires="x14">
        <oleObject progId="Equation.DSMT4" shapeId="29740" r:id="rId37">
          <objectPr defaultSize="0" autoPict="0" r:id="rId9">
            <anchor moveWithCells="1" sizeWithCells="1">
              <from>
                <xdr:col>3</xdr:col>
                <xdr:colOff>76200</xdr:colOff>
                <xdr:row>157</xdr:row>
                <xdr:rowOff>66675</xdr:rowOff>
              </from>
              <to>
                <xdr:col>3</xdr:col>
                <xdr:colOff>800100</xdr:colOff>
                <xdr:row>159</xdr:row>
                <xdr:rowOff>161925</xdr:rowOff>
              </to>
            </anchor>
          </objectPr>
        </oleObject>
      </mc:Choice>
      <mc:Fallback>
        <oleObject progId="Equation.DSMT4" shapeId="29740" r:id="rId37"/>
      </mc:Fallback>
    </mc:AlternateContent>
    <mc:AlternateContent xmlns:mc="http://schemas.openxmlformats.org/markup-compatibility/2006">
      <mc:Choice Requires="x14">
        <oleObject progId="Equation.DSMT4" shapeId="29741" r:id="rId38">
          <objectPr defaultSize="0" autoPict="0" r:id="rId11">
            <anchor moveWithCells="1" sizeWithCells="1">
              <from>
                <xdr:col>2</xdr:col>
                <xdr:colOff>180975</xdr:colOff>
                <xdr:row>161</xdr:row>
                <xdr:rowOff>38100</xdr:rowOff>
              </from>
              <to>
                <xdr:col>4</xdr:col>
                <xdr:colOff>0</xdr:colOff>
                <xdr:row>163</xdr:row>
                <xdr:rowOff>171450</xdr:rowOff>
              </to>
            </anchor>
          </objectPr>
        </oleObject>
      </mc:Choice>
      <mc:Fallback>
        <oleObject progId="Equation.DSMT4" shapeId="29741" r:id="rId38"/>
      </mc:Fallback>
    </mc:AlternateContent>
    <mc:AlternateContent xmlns:mc="http://schemas.openxmlformats.org/markup-compatibility/2006">
      <mc:Choice Requires="x14">
        <oleObject progId="Equation.DSMT4" shapeId="29742" r:id="rId39">
          <objectPr defaultSize="0" autoPict="0" r:id="rId22">
            <anchor moveWithCells="1" sizeWithCells="1">
              <from>
                <xdr:col>6</xdr:col>
                <xdr:colOff>228600</xdr:colOff>
                <xdr:row>164</xdr:row>
                <xdr:rowOff>76200</xdr:rowOff>
              </from>
              <to>
                <xdr:col>6</xdr:col>
                <xdr:colOff>838200</xdr:colOff>
                <xdr:row>166</xdr:row>
                <xdr:rowOff>161925</xdr:rowOff>
              </to>
            </anchor>
          </objectPr>
        </oleObject>
      </mc:Choice>
      <mc:Fallback>
        <oleObject progId="Equation.DSMT4" shapeId="29742" r:id="rId39"/>
      </mc:Fallback>
    </mc:AlternateContent>
    <mc:AlternateContent xmlns:mc="http://schemas.openxmlformats.org/markup-compatibility/2006">
      <mc:Choice Requires="x14">
        <oleObject progId="Equation.DSMT4" shapeId="29743" r:id="rId40">
          <objectPr defaultSize="0" autoPict="0" r:id="rId24">
            <anchor moveWithCells="1" sizeWithCells="1">
              <from>
                <xdr:col>5</xdr:col>
                <xdr:colOff>495300</xdr:colOff>
                <xdr:row>155</xdr:row>
                <xdr:rowOff>114300</xdr:rowOff>
              </from>
              <to>
                <xdr:col>6</xdr:col>
                <xdr:colOff>828675</xdr:colOff>
                <xdr:row>157</xdr:row>
                <xdr:rowOff>76200</xdr:rowOff>
              </to>
            </anchor>
          </objectPr>
        </oleObject>
      </mc:Choice>
      <mc:Fallback>
        <oleObject progId="Equation.DSMT4" shapeId="29743" r:id="rId40"/>
      </mc:Fallback>
    </mc:AlternateContent>
    <mc:AlternateContent xmlns:mc="http://schemas.openxmlformats.org/markup-compatibility/2006">
      <mc:Choice Requires="x14">
        <oleObject progId="Equation.DSMT4" shapeId="29744" r:id="rId41">
          <objectPr defaultSize="0" autoPict="0" r:id="rId26">
            <anchor moveWithCells="1" sizeWithCells="1">
              <from>
                <xdr:col>4</xdr:col>
                <xdr:colOff>819150</xdr:colOff>
                <xdr:row>157</xdr:row>
                <xdr:rowOff>180975</xdr:rowOff>
              </from>
              <to>
                <xdr:col>6</xdr:col>
                <xdr:colOff>847725</xdr:colOff>
                <xdr:row>161</xdr:row>
                <xdr:rowOff>9525</xdr:rowOff>
              </to>
            </anchor>
          </objectPr>
        </oleObject>
      </mc:Choice>
      <mc:Fallback>
        <oleObject progId="Equation.DSMT4" shapeId="29744" r:id="rId41"/>
      </mc:Fallback>
    </mc:AlternateContent>
    <mc:AlternateContent xmlns:mc="http://schemas.openxmlformats.org/markup-compatibility/2006">
      <mc:Choice Requires="x14">
        <oleObject progId="Equation.DSMT4" shapeId="29745" r:id="rId42">
          <objectPr defaultSize="0" autoPict="0" r:id="rId28">
            <anchor moveWithCells="1" sizeWithCells="1">
              <from>
                <xdr:col>5</xdr:col>
                <xdr:colOff>104775</xdr:colOff>
                <xdr:row>161</xdr:row>
                <xdr:rowOff>47625</xdr:rowOff>
              </from>
              <to>
                <xdr:col>6</xdr:col>
                <xdr:colOff>828675</xdr:colOff>
                <xdr:row>163</xdr:row>
                <xdr:rowOff>180975</xdr:rowOff>
              </to>
            </anchor>
          </objectPr>
        </oleObject>
      </mc:Choice>
      <mc:Fallback>
        <oleObject progId="Equation.DSMT4" shapeId="29745" r:id="rId42"/>
      </mc:Fallback>
    </mc:AlternateContent>
    <mc:AlternateContent xmlns:mc="http://schemas.openxmlformats.org/markup-compatibility/2006">
      <mc:Choice Requires="x14">
        <oleObject progId="Equation.DSMT4" shapeId="29746" r:id="rId43">
          <objectPr defaultSize="0" autoPict="0" r:id="rId17">
            <anchor moveWithCells="1" sizeWithCells="1">
              <from>
                <xdr:col>0</xdr:col>
                <xdr:colOff>800100</xdr:colOff>
                <xdr:row>230</xdr:row>
                <xdr:rowOff>114300</xdr:rowOff>
              </from>
              <to>
                <xdr:col>6</xdr:col>
                <xdr:colOff>571500</xdr:colOff>
                <xdr:row>234</xdr:row>
                <xdr:rowOff>0</xdr:rowOff>
              </to>
            </anchor>
          </objectPr>
        </oleObject>
      </mc:Choice>
      <mc:Fallback>
        <oleObject progId="Equation.DSMT4" shapeId="29746" r:id="rId43"/>
      </mc:Fallback>
    </mc:AlternateContent>
    <mc:AlternateContent xmlns:mc="http://schemas.openxmlformats.org/markup-compatibility/2006">
      <mc:Choice Requires="x14">
        <oleObject progId="Equation.DSMT4" shapeId="29747" r:id="rId44">
          <objectPr defaultSize="0" autoPict="0" r:id="rId20">
            <anchor moveWithCells="1" sizeWithCells="1">
              <from>
                <xdr:col>8</xdr:col>
                <xdr:colOff>457200</xdr:colOff>
                <xdr:row>249</xdr:row>
                <xdr:rowOff>180975</xdr:rowOff>
              </from>
              <to>
                <xdr:col>15</xdr:col>
                <xdr:colOff>152400</xdr:colOff>
                <xdr:row>262</xdr:row>
                <xdr:rowOff>47625</xdr:rowOff>
              </to>
            </anchor>
          </objectPr>
        </oleObject>
      </mc:Choice>
      <mc:Fallback>
        <oleObject progId="Equation.DSMT4" shapeId="29747" r:id="rId44"/>
      </mc:Fallback>
    </mc:AlternateContent>
    <mc:AlternateContent xmlns:mc="http://schemas.openxmlformats.org/markup-compatibility/2006">
      <mc:Choice Requires="x14">
        <oleObject progId="Equation.DSMT4" shapeId="29748" r:id="rId45">
          <objectPr defaultSize="0" autoPict="0" r:id="rId5">
            <anchor moveWithCells="1" sizeWithCells="1">
              <from>
                <xdr:col>2</xdr:col>
                <xdr:colOff>9525</xdr:colOff>
                <xdr:row>259</xdr:row>
                <xdr:rowOff>180975</xdr:rowOff>
              </from>
              <to>
                <xdr:col>3</xdr:col>
                <xdr:colOff>752475</xdr:colOff>
                <xdr:row>263</xdr:row>
                <xdr:rowOff>57150</xdr:rowOff>
              </to>
            </anchor>
          </objectPr>
        </oleObject>
      </mc:Choice>
      <mc:Fallback>
        <oleObject progId="Equation.DSMT4" shapeId="29748" r:id="rId45"/>
      </mc:Fallback>
    </mc:AlternateContent>
    <mc:AlternateContent xmlns:mc="http://schemas.openxmlformats.org/markup-compatibility/2006">
      <mc:Choice Requires="x14">
        <oleObject progId="Equation.DSMT4" shapeId="29749" r:id="rId46">
          <objectPr defaultSize="0" autoPict="0" r:id="rId7">
            <anchor moveWithCells="1" sizeWithCells="1">
              <from>
                <xdr:col>1</xdr:col>
                <xdr:colOff>914400</xdr:colOff>
                <xdr:row>263</xdr:row>
                <xdr:rowOff>123825</xdr:rowOff>
              </from>
              <to>
                <xdr:col>3</xdr:col>
                <xdr:colOff>771525</xdr:colOff>
                <xdr:row>267</xdr:row>
                <xdr:rowOff>47625</xdr:rowOff>
              </to>
            </anchor>
          </objectPr>
        </oleObject>
      </mc:Choice>
      <mc:Fallback>
        <oleObject progId="Equation.DSMT4" shapeId="29749" r:id="rId46"/>
      </mc:Fallback>
    </mc:AlternateContent>
    <mc:AlternateContent xmlns:mc="http://schemas.openxmlformats.org/markup-compatibility/2006">
      <mc:Choice Requires="x14">
        <oleObject progId="Equation.DSMT4" shapeId="29750" r:id="rId47">
          <objectPr defaultSize="0" autoPict="0" r:id="rId9">
            <anchor moveWithCells="1" sizeWithCells="1">
              <from>
                <xdr:col>3</xdr:col>
                <xdr:colOff>76200</xdr:colOff>
                <xdr:row>252</xdr:row>
                <xdr:rowOff>66675</xdr:rowOff>
              </from>
              <to>
                <xdr:col>3</xdr:col>
                <xdr:colOff>800100</xdr:colOff>
                <xdr:row>254</xdr:row>
                <xdr:rowOff>161925</xdr:rowOff>
              </to>
            </anchor>
          </objectPr>
        </oleObject>
      </mc:Choice>
      <mc:Fallback>
        <oleObject progId="Equation.DSMT4" shapeId="29750" r:id="rId47"/>
      </mc:Fallback>
    </mc:AlternateContent>
    <mc:AlternateContent xmlns:mc="http://schemas.openxmlformats.org/markup-compatibility/2006">
      <mc:Choice Requires="x14">
        <oleObject progId="Equation.DSMT4" shapeId="29751" r:id="rId48">
          <objectPr defaultSize="0" autoPict="0" r:id="rId11">
            <anchor moveWithCells="1" sizeWithCells="1">
              <from>
                <xdr:col>2</xdr:col>
                <xdr:colOff>180975</xdr:colOff>
                <xdr:row>256</xdr:row>
                <xdr:rowOff>38100</xdr:rowOff>
              </from>
              <to>
                <xdr:col>4</xdr:col>
                <xdr:colOff>0</xdr:colOff>
                <xdr:row>258</xdr:row>
                <xdr:rowOff>171450</xdr:rowOff>
              </to>
            </anchor>
          </objectPr>
        </oleObject>
      </mc:Choice>
      <mc:Fallback>
        <oleObject progId="Equation.DSMT4" shapeId="29751" r:id="rId48"/>
      </mc:Fallback>
    </mc:AlternateContent>
    <mc:AlternateContent xmlns:mc="http://schemas.openxmlformats.org/markup-compatibility/2006">
      <mc:Choice Requires="x14">
        <oleObject progId="Equation.DSMT4" shapeId="29752" r:id="rId49">
          <objectPr defaultSize="0" autoPict="0" r:id="rId22">
            <anchor moveWithCells="1" sizeWithCells="1">
              <from>
                <xdr:col>6</xdr:col>
                <xdr:colOff>228600</xdr:colOff>
                <xdr:row>259</xdr:row>
                <xdr:rowOff>76200</xdr:rowOff>
              </from>
              <to>
                <xdr:col>6</xdr:col>
                <xdr:colOff>838200</xdr:colOff>
                <xdr:row>261</xdr:row>
                <xdr:rowOff>161925</xdr:rowOff>
              </to>
            </anchor>
          </objectPr>
        </oleObject>
      </mc:Choice>
      <mc:Fallback>
        <oleObject progId="Equation.DSMT4" shapeId="29752" r:id="rId49"/>
      </mc:Fallback>
    </mc:AlternateContent>
    <mc:AlternateContent xmlns:mc="http://schemas.openxmlformats.org/markup-compatibility/2006">
      <mc:Choice Requires="x14">
        <oleObject progId="Equation.DSMT4" shapeId="29753" r:id="rId50">
          <objectPr defaultSize="0" autoPict="0" r:id="rId24">
            <anchor moveWithCells="1" sizeWithCells="1">
              <from>
                <xdr:col>5</xdr:col>
                <xdr:colOff>495300</xdr:colOff>
                <xdr:row>250</xdr:row>
                <xdr:rowOff>114300</xdr:rowOff>
              </from>
              <to>
                <xdr:col>6</xdr:col>
                <xdr:colOff>828675</xdr:colOff>
                <xdr:row>252</xdr:row>
                <xdr:rowOff>76200</xdr:rowOff>
              </to>
            </anchor>
          </objectPr>
        </oleObject>
      </mc:Choice>
      <mc:Fallback>
        <oleObject progId="Equation.DSMT4" shapeId="29753" r:id="rId50"/>
      </mc:Fallback>
    </mc:AlternateContent>
    <mc:AlternateContent xmlns:mc="http://schemas.openxmlformats.org/markup-compatibility/2006">
      <mc:Choice Requires="x14">
        <oleObject progId="Equation.DSMT4" shapeId="29754" r:id="rId51">
          <objectPr defaultSize="0" autoPict="0" r:id="rId26">
            <anchor moveWithCells="1" sizeWithCells="1">
              <from>
                <xdr:col>4</xdr:col>
                <xdr:colOff>819150</xdr:colOff>
                <xdr:row>252</xdr:row>
                <xdr:rowOff>180975</xdr:rowOff>
              </from>
              <to>
                <xdr:col>6</xdr:col>
                <xdr:colOff>847725</xdr:colOff>
                <xdr:row>256</xdr:row>
                <xdr:rowOff>9525</xdr:rowOff>
              </to>
            </anchor>
          </objectPr>
        </oleObject>
      </mc:Choice>
      <mc:Fallback>
        <oleObject progId="Equation.DSMT4" shapeId="29754" r:id="rId51"/>
      </mc:Fallback>
    </mc:AlternateContent>
    <mc:AlternateContent xmlns:mc="http://schemas.openxmlformats.org/markup-compatibility/2006">
      <mc:Choice Requires="x14">
        <oleObject progId="Equation.DSMT4" shapeId="29755" r:id="rId52">
          <objectPr defaultSize="0" autoPict="0" r:id="rId28">
            <anchor moveWithCells="1" sizeWithCells="1">
              <from>
                <xdr:col>5</xdr:col>
                <xdr:colOff>104775</xdr:colOff>
                <xdr:row>256</xdr:row>
                <xdr:rowOff>47625</xdr:rowOff>
              </from>
              <to>
                <xdr:col>6</xdr:col>
                <xdr:colOff>828675</xdr:colOff>
                <xdr:row>258</xdr:row>
                <xdr:rowOff>180975</xdr:rowOff>
              </to>
            </anchor>
          </objectPr>
        </oleObject>
      </mc:Choice>
      <mc:Fallback>
        <oleObject progId="Equation.DSMT4" shapeId="29755" r:id="rId52"/>
      </mc:Fallback>
    </mc:AlternateContent>
    <mc:AlternateContent xmlns:mc="http://schemas.openxmlformats.org/markup-compatibility/2006">
      <mc:Choice Requires="x14">
        <oleObject progId="Equation.DSMT4" shapeId="29756" r:id="rId53">
          <objectPr defaultSize="0" autoPict="0" r:id="rId17">
            <anchor moveWithCells="1" sizeWithCells="1">
              <from>
                <xdr:col>0</xdr:col>
                <xdr:colOff>800100</xdr:colOff>
                <xdr:row>341</xdr:row>
                <xdr:rowOff>114300</xdr:rowOff>
              </from>
              <to>
                <xdr:col>6</xdr:col>
                <xdr:colOff>571500</xdr:colOff>
                <xdr:row>345</xdr:row>
                <xdr:rowOff>0</xdr:rowOff>
              </to>
            </anchor>
          </objectPr>
        </oleObject>
      </mc:Choice>
      <mc:Fallback>
        <oleObject progId="Equation.DSMT4" shapeId="29756" r:id="rId5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w-fi FDM approximation</vt:lpstr>
      <vt:lpstr>M-W FDM approx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cp:lastPrinted>2020-03-06T13:53:35Z</cp:lastPrinted>
  <dcterms:created xsi:type="dcterms:W3CDTF">2019-11-25T09:09:17Z</dcterms:created>
  <dcterms:modified xsi:type="dcterms:W3CDTF">2021-05-10T10:35:11Z</dcterms:modified>
</cp:coreProperties>
</file>